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lubb företag\Kopia LännaSport\Företag &amp; Klubb\Arbetskläder\Kunder\Tungelsta IF\Beställn. sedlar\"/>
    </mc:Choice>
  </mc:AlternateContent>
  <xr:revisionPtr revIDLastSave="0" documentId="13_ncr:1_{05D5E7F6-D448-483F-9250-33BE18523C48}" xr6:coauthVersionLast="40" xr6:coauthVersionMax="40" xr10:uidLastSave="{00000000-0000-0000-0000-000000000000}"/>
  <bookViews>
    <workbookView xWindow="360" yWindow="45" windowWidth="15480" windowHeight="8895" xr2:uid="{00000000-000D-0000-FFFF-FFFF00000000}"/>
  </bookViews>
  <sheets>
    <sheet name="Beställningssedel" sheetId="2" r:id="rId1"/>
    <sheet name="Egna anteckningar" sheetId="3" r:id="rId2"/>
  </sheets>
  <definedNames>
    <definedName name="_xlnm.Print_Area" localSheetId="0">Beställningssedel!$F$11:$AM$17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57" i="2" l="1"/>
  <c r="AD55" i="2"/>
  <c r="AC55" i="2"/>
  <c r="AB55" i="2"/>
  <c r="S55" i="2"/>
  <c r="AD54" i="2"/>
  <c r="AC54" i="2"/>
  <c r="AB54" i="2"/>
  <c r="S54" i="2"/>
  <c r="AD40" i="2" l="1"/>
  <c r="AC40" i="2"/>
  <c r="AB40" i="2"/>
  <c r="S40" i="2"/>
  <c r="AD23" i="2"/>
  <c r="AC23" i="2"/>
  <c r="AB23" i="2"/>
  <c r="S23" i="2"/>
  <c r="AD22" i="2"/>
  <c r="AC22" i="2"/>
  <c r="AB22" i="2"/>
  <c r="S22" i="2"/>
  <c r="AD56" i="2" l="1"/>
  <c r="AC56" i="2"/>
  <c r="AB56" i="2"/>
  <c r="S56" i="2"/>
  <c r="AD53" i="2"/>
  <c r="AC53" i="2"/>
  <c r="AB53" i="2"/>
  <c r="S53" i="2"/>
  <c r="AD52" i="2"/>
  <c r="AC52" i="2"/>
  <c r="AB52" i="2"/>
  <c r="S52" i="2"/>
  <c r="AD51" i="2"/>
  <c r="AC51" i="2"/>
  <c r="AB51" i="2"/>
  <c r="S51" i="2"/>
  <c r="AD49" i="2"/>
  <c r="AC49" i="2"/>
  <c r="AB49" i="2"/>
  <c r="S49" i="2"/>
  <c r="AD37" i="2" l="1"/>
  <c r="AC37" i="2"/>
  <c r="AB37" i="2"/>
  <c r="S37" i="2"/>
  <c r="AD38" i="2"/>
  <c r="AC38" i="2"/>
  <c r="AB38" i="2"/>
  <c r="S38" i="2"/>
  <c r="AD42" i="2"/>
  <c r="AC42" i="2"/>
  <c r="AB42" i="2"/>
  <c r="S42" i="2"/>
  <c r="AD36" i="2"/>
  <c r="AC36" i="2"/>
  <c r="AB36" i="2"/>
  <c r="S36" i="2"/>
  <c r="AD34" i="2" l="1"/>
  <c r="AC34" i="2"/>
  <c r="AB34" i="2"/>
  <c r="S34" i="2"/>
  <c r="AD33" i="2"/>
  <c r="AC33" i="2"/>
  <c r="AB33" i="2"/>
  <c r="S33" i="2"/>
  <c r="AD32" i="2"/>
  <c r="AC32" i="2"/>
  <c r="AB32" i="2"/>
  <c r="S32" i="2"/>
  <c r="AD31" i="2"/>
  <c r="AC31" i="2"/>
  <c r="AD21" i="2"/>
  <c r="AC21" i="2"/>
  <c r="AB21" i="2"/>
  <c r="S21" i="2"/>
  <c r="AD20" i="2"/>
  <c r="AC20" i="2"/>
  <c r="AB20" i="2"/>
  <c r="S20" i="2"/>
  <c r="AD26" i="2"/>
  <c r="AC26" i="2"/>
  <c r="AB26" i="2"/>
  <c r="S26" i="2"/>
  <c r="AD25" i="2"/>
  <c r="AC25" i="2"/>
  <c r="AB25" i="2"/>
  <c r="S25" i="2"/>
  <c r="AD48" i="2" l="1"/>
  <c r="AC48" i="2"/>
  <c r="AD47" i="2"/>
  <c r="AC47" i="2"/>
  <c r="AD35" i="2"/>
  <c r="AC35" i="2"/>
  <c r="AD41" i="2"/>
  <c r="AC41" i="2"/>
  <c r="AB41" i="2"/>
  <c r="S41" i="2"/>
  <c r="AD39" i="2"/>
  <c r="AC39" i="2"/>
  <c r="AB39" i="2"/>
  <c r="S39" i="2"/>
  <c r="AB48" i="2" l="1"/>
  <c r="S48" i="2"/>
  <c r="AB58" i="2" l="1"/>
  <c r="AD58" i="2"/>
  <c r="AD46" i="2" l="1"/>
  <c r="AC46" i="2"/>
  <c r="AB47" i="2"/>
  <c r="S47" i="2"/>
  <c r="AB46" i="2"/>
  <c r="S46" i="2"/>
  <c r="AD45" i="2"/>
  <c r="AC45" i="2"/>
  <c r="AB45" i="2"/>
  <c r="S45" i="2"/>
  <c r="AD44" i="2"/>
  <c r="AC44" i="2"/>
  <c r="AB44" i="2"/>
  <c r="S44" i="2"/>
  <c r="AB35" i="2"/>
  <c r="S35" i="2"/>
  <c r="AD24" i="2"/>
  <c r="AC24" i="2"/>
  <c r="AD27" i="2"/>
  <c r="AC27" i="2"/>
  <c r="AB27" i="2"/>
  <c r="AD29" i="2"/>
  <c r="AC29" i="2"/>
  <c r="AB29" i="2"/>
  <c r="S29" i="2"/>
  <c r="AD43" i="2"/>
  <c r="AD30" i="2"/>
  <c r="AD28" i="2"/>
  <c r="AC30" i="2"/>
  <c r="AC43" i="2"/>
  <c r="AC28" i="2"/>
  <c r="AB43" i="2"/>
  <c r="S43" i="2"/>
  <c r="AB31" i="2"/>
  <c r="AB30" i="2"/>
  <c r="AB24" i="2"/>
  <c r="AB28" i="2"/>
  <c r="S30" i="2"/>
  <c r="S31" i="2"/>
  <c r="S24" i="2"/>
  <c r="AB59" i="2" l="1"/>
  <c r="AB60" i="2" s="1"/>
  <c r="AD57" i="2"/>
  <c r="AD60" i="2" s="1"/>
</calcChain>
</file>

<file path=xl/sharedStrings.xml><?xml version="1.0" encoding="utf-8"?>
<sst xmlns="http://schemas.openxmlformats.org/spreadsheetml/2006/main" count="517" uniqueCount="198">
  <si>
    <t>XL</t>
  </si>
  <si>
    <t>L</t>
  </si>
  <si>
    <t>M</t>
  </si>
  <si>
    <t>S</t>
  </si>
  <si>
    <t>XS</t>
  </si>
  <si>
    <t>Tel</t>
  </si>
  <si>
    <t>Kont Pers</t>
  </si>
  <si>
    <t>Lag</t>
  </si>
  <si>
    <t>Mob</t>
  </si>
  <si>
    <t>Produkt</t>
  </si>
  <si>
    <t>Stl</t>
  </si>
  <si>
    <t>Nr</t>
  </si>
  <si>
    <t>X</t>
  </si>
  <si>
    <t>XXS</t>
  </si>
  <si>
    <t>Vid frågor vv kontakt Micke eller Peder 08-771 19 00</t>
  </si>
  <si>
    <t>PRODUKT</t>
  </si>
  <si>
    <t>OBS! DET ÄR DEN TYSKA STORLEKEN PÅ ETIKETTEN SOM GÄLLER (D)</t>
  </si>
  <si>
    <t>ART</t>
  </si>
  <si>
    <t>PER STORLEK OCH PRODUKT</t>
  </si>
  <si>
    <t>VÄNLIGEN FYLL I BESTÄLLARUPPGIFTER SAMT TOTALT ANTAL</t>
  </si>
  <si>
    <t xml:space="preserve">UTÖVER OVANSTÅENDE GÖRS I DETTA DOKUMENT </t>
  </si>
  <si>
    <t xml:space="preserve">TACKSAM OM INGA ÄNDRINGAR ELLER JUSTERINGAR </t>
  </si>
  <si>
    <t>Färg</t>
  </si>
  <si>
    <t>ORDERNR</t>
  </si>
  <si>
    <t>MÄRKNING</t>
  </si>
  <si>
    <t>BESTÄLLARE</t>
  </si>
  <si>
    <t>Peder Hjelte</t>
  </si>
  <si>
    <t>x</t>
  </si>
  <si>
    <t xml:space="preserve">BESTÄLLNINGSDATUM </t>
  </si>
  <si>
    <t>Irene Björkman</t>
  </si>
  <si>
    <t>Micke Flodin</t>
  </si>
  <si>
    <t>Leverans Från</t>
  </si>
  <si>
    <t xml:space="preserve">från oss, </t>
  </si>
  <si>
    <t>LEVERANSDATUM</t>
  </si>
  <si>
    <t>TOT</t>
  </si>
  <si>
    <t>Summa</t>
  </si>
  <si>
    <t>Tot Summa</t>
  </si>
  <si>
    <t>adidas Art nr JR</t>
  </si>
  <si>
    <t>adidas Art nr SR</t>
  </si>
  <si>
    <t>27/30</t>
  </si>
  <si>
    <t>31/33</t>
  </si>
  <si>
    <t>34/36</t>
  </si>
  <si>
    <t>37/39</t>
  </si>
  <si>
    <t>40/42</t>
  </si>
  <si>
    <t>43/45</t>
  </si>
  <si>
    <t>46/48</t>
  </si>
  <si>
    <t>VÅRT</t>
  </si>
  <si>
    <t>VÄNLIGEN FYLL I INITIAL ELLER NR</t>
  </si>
  <si>
    <t>AF</t>
  </si>
  <si>
    <t>JK</t>
  </si>
  <si>
    <t>JL</t>
  </si>
  <si>
    <t>HH</t>
  </si>
  <si>
    <t>Börja här</t>
  </si>
  <si>
    <t>INITIAL</t>
  </si>
  <si>
    <t>2XL</t>
  </si>
  <si>
    <t>3XL</t>
  </si>
  <si>
    <t xml:space="preserve">BESTÄLLNINGSSEDEL LÄNNA </t>
  </si>
  <si>
    <t>Tot</t>
  </si>
  <si>
    <t>Avgår Lag best rabatt 5%</t>
  </si>
  <si>
    <t>Att betala</t>
  </si>
  <si>
    <t>Summa: Ord Rek. Pris inkl tryck</t>
  </si>
  <si>
    <t>Namn</t>
  </si>
  <si>
    <r>
      <t xml:space="preserve">BESTÄLLNINGEN MAILAS TILL </t>
    </r>
    <r>
      <rPr>
        <b/>
        <sz val="14"/>
        <color indexed="62"/>
        <rFont val="Calibri"/>
        <family val="2"/>
      </rPr>
      <t>klubb@lannasport.se</t>
    </r>
  </si>
  <si>
    <r>
      <t xml:space="preserve">PER STORLEK OCH PRODUKT </t>
    </r>
    <r>
      <rPr>
        <b/>
        <i/>
        <sz val="12"/>
        <color indexed="10"/>
        <rFont val="Calibri"/>
        <family val="2"/>
      </rPr>
      <t>( X = FINNS EJ SOM STL )</t>
    </r>
  </si>
  <si>
    <t>Antal</t>
  </si>
  <si>
    <t xml:space="preserve"> </t>
  </si>
  <si>
    <t>* Ledarprodukter kan beställas enstaka i samband med en lagbeställning av t.ex. träningskläder till laget.</t>
  </si>
  <si>
    <t>Önskas namntryck på dessa produkter, fyll i här hur många som skall tryckas med namn</t>
  </si>
  <si>
    <t>VIKIBK5</t>
  </si>
  <si>
    <t>VIKIBK6</t>
  </si>
  <si>
    <t>alla tryck</t>
  </si>
  <si>
    <t>Tillvalstryck (Spons/Namn/Nr)</t>
  </si>
  <si>
    <t>Rek</t>
  </si>
  <si>
    <t>Pris Jr</t>
  </si>
  <si>
    <t>Pris Sr</t>
  </si>
  <si>
    <t>TIF1</t>
  </si>
  <si>
    <t>TIF3</t>
  </si>
  <si>
    <t>TIF3B</t>
  </si>
  <si>
    <t>TIF5</t>
  </si>
  <si>
    <t>TIF6</t>
  </si>
  <si>
    <t>MATCHSTRUMPOR HEMMA MILANO</t>
  </si>
  <si>
    <t>MATCHSTRUMPOR BORTA MILANO</t>
  </si>
  <si>
    <t>*MV-SHORTS PADDED  TIERRO13GK</t>
  </si>
  <si>
    <t>*MV-BYXA PADDED TIERRO13GK</t>
  </si>
  <si>
    <t>ORANGE/SVART</t>
  </si>
  <si>
    <t>SVART/VIT</t>
  </si>
  <si>
    <t>SVART/ORANGE</t>
  </si>
  <si>
    <t>E19301</t>
  </si>
  <si>
    <t>E19293</t>
  </si>
  <si>
    <t>Z11471</t>
  </si>
  <si>
    <t>Z11474</t>
  </si>
  <si>
    <t>SVART</t>
  </si>
  <si>
    <t>TIF11</t>
  </si>
  <si>
    <t>TUNGELSTA IF</t>
  </si>
  <si>
    <t>Märk i ämnes fältet: "BESTÄLLNING och lag" t.ex TIF F02</t>
  </si>
  <si>
    <t>TIF12</t>
  </si>
  <si>
    <t>TIF13</t>
  </si>
  <si>
    <t>TIF15</t>
  </si>
  <si>
    <t>TIF16</t>
  </si>
  <si>
    <t>TIF17</t>
  </si>
  <si>
    <t>TIF20</t>
  </si>
  <si>
    <t>-</t>
  </si>
  <si>
    <t>TIF30</t>
  </si>
  <si>
    <t>TUNGELSTA IF 2017</t>
  </si>
  <si>
    <t>TIF2</t>
  </si>
  <si>
    <t>MATCHSORTS SQUAD17</t>
  </si>
  <si>
    <t>BK4766</t>
  </si>
  <si>
    <t>TIF9</t>
  </si>
  <si>
    <t>TRÄNINGSTRÖJA SQUAD17</t>
  </si>
  <si>
    <t>BJ9173</t>
  </si>
  <si>
    <t>TIF9B</t>
  </si>
  <si>
    <t>MATCHTRÖJA BORTA SQUAD17</t>
  </si>
  <si>
    <t>TIF10</t>
  </si>
  <si>
    <t>VIT</t>
  </si>
  <si>
    <t>BQ2685</t>
  </si>
  <si>
    <t>TIF18</t>
  </si>
  <si>
    <t>TIF2-dam</t>
  </si>
  <si>
    <t>BK4778</t>
  </si>
  <si>
    <t>TIF2B-dam</t>
  </si>
  <si>
    <t>CF0395</t>
  </si>
  <si>
    <t>MATCHTRÖJA HEMMA MITEAM SQUAD17</t>
  </si>
  <si>
    <t>CF0426</t>
  </si>
  <si>
    <t>CF0402</t>
  </si>
  <si>
    <t>TIF1-dam</t>
  </si>
  <si>
    <t>MATCHTRÖJA HEMMA DAM MITEAM SQUAD17</t>
  </si>
  <si>
    <t>CF0470</t>
  </si>
  <si>
    <t>OBS! ENDAST FÖRENINGSBESTÄLLNING</t>
  </si>
  <si>
    <t>OVERALLSJACKA MITEAM18 CUSTOM</t>
  </si>
  <si>
    <t>CE7452</t>
  </si>
  <si>
    <t>CE7447</t>
  </si>
  <si>
    <t>TIF20-dam</t>
  </si>
  <si>
    <t>OVERALLSJACKA DAM MITEAM18 CUSTOM</t>
  </si>
  <si>
    <t>CE7449</t>
  </si>
  <si>
    <t>TIF21</t>
  </si>
  <si>
    <t>OVERALLSBYXA MITEAM18 CUSTOM</t>
  </si>
  <si>
    <t>CE7406</t>
  </si>
  <si>
    <t>CE7404</t>
  </si>
  <si>
    <t>CE7405</t>
  </si>
  <si>
    <t>TIF9-dam</t>
  </si>
  <si>
    <t>TRÄNINGSTRÖJA DAM SQUAD17</t>
  </si>
  <si>
    <t>BJ9202</t>
  </si>
  <si>
    <t>TIF9B-dam</t>
  </si>
  <si>
    <t>MATCHTRÖJA BORTA DAM SQUAD17</t>
  </si>
  <si>
    <t>FÖRENING/LEDARSHORTS CORE18*</t>
  </si>
  <si>
    <t>CE9013</t>
  </si>
  <si>
    <t>CE9031</t>
  </si>
  <si>
    <t>REGN/ÖVERDRAGSJACKA CORE18</t>
  </si>
  <si>
    <t>FÖRENINGS/LEDARJACKA CON18 PES "WCT JACKA"</t>
  </si>
  <si>
    <t>SVART/SVART</t>
  </si>
  <si>
    <t>TIF10-dam</t>
  </si>
  <si>
    <t>CF4338</t>
  </si>
  <si>
    <t>CF4325</t>
  </si>
  <si>
    <t>CV9079</t>
  </si>
  <si>
    <t>TIF11B</t>
  </si>
  <si>
    <t>CE9047</t>
  </si>
  <si>
    <t>CE9048</t>
  </si>
  <si>
    <t>CE9061</t>
  </si>
  <si>
    <t>CE9060</t>
  </si>
  <si>
    <t>REGN/ÖVERDRAGS BYXOR CORE18</t>
  </si>
  <si>
    <t>FÖRENING/COACH JACKA CORE18 STD*</t>
  </si>
  <si>
    <t>CE9058</t>
  </si>
  <si>
    <t>CE9057</t>
  </si>
  <si>
    <t>FÖRENINGS/LEDARJACKA DAM CON18 PES "WCT JACKA"</t>
  </si>
  <si>
    <t>UNDERSTÄLL/COMPRESSIONSTRÖJA</t>
  </si>
  <si>
    <t>CW9486</t>
  </si>
  <si>
    <t>AFTER GAME / SUPPORTER T-SHIRT KINGS</t>
  </si>
  <si>
    <t>106-99</t>
  </si>
  <si>
    <t>GRÖN/VIT</t>
  </si>
  <si>
    <t>AFTER GAME / SUPPORTER SWEATHOODTRÖJA TABER</t>
  </si>
  <si>
    <t>202-99JR</t>
  </si>
  <si>
    <t>202-99SR</t>
  </si>
  <si>
    <t>AFTER GAME / SUPPORTER SWEATPANT JASPER</t>
  </si>
  <si>
    <t>205-99JR</t>
  </si>
  <si>
    <t>076257</t>
  </si>
  <si>
    <t>106-93</t>
  </si>
  <si>
    <t>TIF22</t>
  </si>
  <si>
    <t>TIF23</t>
  </si>
  <si>
    <t>OBS! Namntryck är tillval på samtliga produkter</t>
  </si>
  <si>
    <t xml:space="preserve">/Namn </t>
  </si>
  <si>
    <r>
      <t xml:space="preserve">MATCHSORTS DAM </t>
    </r>
    <r>
      <rPr>
        <b/>
        <sz val="9"/>
        <color theme="1"/>
        <rFont val="DIN-Regular"/>
      </rPr>
      <t>Långa ben</t>
    </r>
    <r>
      <rPr>
        <sz val="9"/>
        <color theme="1"/>
        <rFont val="DIN-Regular"/>
        <family val="1"/>
      </rPr>
      <t xml:space="preserve"> SQUAD17</t>
    </r>
  </si>
  <si>
    <r>
      <t xml:space="preserve">MATCHSORTS DAM </t>
    </r>
    <r>
      <rPr>
        <b/>
        <sz val="9"/>
        <color theme="1"/>
        <rFont val="DIN-Regular"/>
      </rPr>
      <t>Korta ben</t>
    </r>
    <r>
      <rPr>
        <sz val="9"/>
        <color theme="1"/>
        <rFont val="DIN-Regular"/>
        <family val="1"/>
      </rPr>
      <t xml:space="preserve"> SQUAD17</t>
    </r>
  </si>
  <si>
    <t>Endast Lagbeställning</t>
  </si>
  <si>
    <t>TIF11C</t>
  </si>
  <si>
    <t>FÖRENINGS/LEDARPIKÉ TIRO19</t>
  </si>
  <si>
    <t>FÖRENINGS/LEDARPIKÉ TIRO17</t>
  </si>
  <si>
    <t>GRÅ</t>
  </si>
  <si>
    <t>DU0867</t>
  </si>
  <si>
    <t>DW4736</t>
  </si>
  <si>
    <t>RYGGSÄCK TIRO19 BP</t>
  </si>
  <si>
    <t>TRÄNINGSVÄSKA TIRO19 TB SMALL</t>
  </si>
  <si>
    <t>TRÄNINGSVÄSKA TIRO19 TB MEDIUM</t>
  </si>
  <si>
    <t>DQ1083</t>
  </si>
  <si>
    <t>DQ1075</t>
  </si>
  <si>
    <t>DQ1071</t>
  </si>
  <si>
    <t>AFTER GAME / SUPPORTER SWEATHOODJACKA</t>
  </si>
  <si>
    <t>AFTER GAME / SUPPORTER SWEATHOODJACKA DAM</t>
  </si>
  <si>
    <t>TIF22-dam</t>
  </si>
  <si>
    <t>Beställningssedel Tungelsta IF 2019 Kund Nr 1104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</si>
</sst>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6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16"/>
      <name val="Arial"/>
      <family val="2"/>
    </font>
    <font>
      <b/>
      <sz val="14"/>
      <color indexed="62"/>
      <name val="Calibri"/>
      <family val="2"/>
    </font>
    <font>
      <b/>
      <i/>
      <sz val="12"/>
      <color indexed="10"/>
      <name val="Calibri"/>
      <family val="2"/>
    </font>
    <font>
      <sz val="9"/>
      <name val="DIN-Regular"/>
      <family val="1"/>
    </font>
    <font>
      <sz val="9"/>
      <color indexed="8"/>
      <name val="DIN-Regular"/>
      <family val="1"/>
    </font>
    <font>
      <b/>
      <sz val="11"/>
      <color indexed="8"/>
      <name val="DIN-Regular"/>
      <family val="1"/>
    </font>
    <font>
      <b/>
      <sz val="11"/>
      <name val="DIN-Regular"/>
      <family val="1"/>
    </font>
    <font>
      <b/>
      <sz val="9"/>
      <name val="DIN-Regular"/>
      <family val="1"/>
    </font>
    <font>
      <sz val="11"/>
      <name val="DIN-Bold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8.5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7.5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6.5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DIN-Regular"/>
      <family val="1"/>
    </font>
    <font>
      <sz val="11"/>
      <color theme="1"/>
      <name val="DIN-Bold"/>
      <family val="1"/>
    </font>
    <font>
      <b/>
      <sz val="9"/>
      <color theme="1"/>
      <name val="DIN-Regular"/>
      <family val="1"/>
    </font>
    <font>
      <sz val="9"/>
      <color theme="1"/>
      <name val="DIN-Regular"/>
      <family val="1"/>
    </font>
    <font>
      <b/>
      <sz val="9"/>
      <color rgb="FFFF0000"/>
      <name val="DIN-Regular"/>
      <family val="1"/>
    </font>
    <font>
      <sz val="9"/>
      <color rgb="FFFF0000"/>
      <name val="DIN-Regular"/>
      <family val="1"/>
    </font>
    <font>
      <sz val="10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indexed="10"/>
      <name val="Calibri"/>
      <family val="2"/>
      <scheme val="minor"/>
    </font>
    <font>
      <i/>
      <sz val="10"/>
      <color rgb="FFFF0000"/>
      <name val="DIN-BOLD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DIN-Regula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theme="1"/>
      <name val="DIN-Regula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</cellStyleXfs>
  <cellXfs count="398">
    <xf numFmtId="0" fontId="0" fillId="0" borderId="0" xfId="0"/>
    <xf numFmtId="0" fontId="0" fillId="0" borderId="1" xfId="0" applyBorder="1"/>
    <xf numFmtId="0" fontId="3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right"/>
    </xf>
    <xf numFmtId="0" fontId="0" fillId="0" borderId="4" xfId="0" applyBorder="1"/>
    <xf numFmtId="0" fontId="0" fillId="0" borderId="0" xfId="0" applyBorder="1" applyAlignment="1"/>
    <xf numFmtId="0" fontId="0" fillId="0" borderId="5" xfId="0" applyBorder="1"/>
    <xf numFmtId="0" fontId="5" fillId="0" borderId="0" xfId="0" applyFont="1" applyBorder="1" applyAlignment="1">
      <alignment horizontal="right"/>
    </xf>
    <xf numFmtId="164" fontId="6" fillId="0" borderId="0" xfId="2" applyNumberFormat="1" applyFont="1"/>
    <xf numFmtId="0" fontId="9" fillId="0" borderId="0" xfId="0" applyFont="1" applyBorder="1"/>
    <xf numFmtId="0" fontId="0" fillId="4" borderId="0" xfId="0" applyFill="1"/>
    <xf numFmtId="0" fontId="23" fillId="0" borderId="0" xfId="0" applyFont="1" applyBorder="1"/>
    <xf numFmtId="164" fontId="19" fillId="4" borderId="0" xfId="2" applyNumberFormat="1" applyFont="1" applyFill="1" applyBorder="1" applyAlignment="1"/>
    <xf numFmtId="0" fontId="0" fillId="5" borderId="0" xfId="0" applyFill="1"/>
    <xf numFmtId="0" fontId="0" fillId="5" borderId="0" xfId="0" applyFill="1" applyBorder="1"/>
    <xf numFmtId="0" fontId="0" fillId="5" borderId="0" xfId="0" applyFill="1" applyBorder="1" applyAlignment="1"/>
    <xf numFmtId="14" fontId="7" fillId="5" borderId="0" xfId="0" applyNumberFormat="1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24" fillId="6" borderId="7" xfId="0" applyFont="1" applyFill="1" applyBorder="1" applyAlignment="1"/>
    <xf numFmtId="0" fontId="25" fillId="6" borderId="8" xfId="0" applyFont="1" applyFill="1" applyBorder="1"/>
    <xf numFmtId="0" fontId="0" fillId="6" borderId="9" xfId="0" applyFont="1" applyFill="1" applyBorder="1"/>
    <xf numFmtId="0" fontId="0" fillId="6" borderId="5" xfId="0" applyFont="1" applyFill="1" applyBorder="1"/>
    <xf numFmtId="0" fontId="26" fillId="6" borderId="8" xfId="0" applyFont="1" applyFill="1" applyBorder="1" applyAlignment="1">
      <alignment horizontal="left"/>
    </xf>
    <xf numFmtId="0" fontId="27" fillId="6" borderId="9" xfId="0" applyFont="1" applyFill="1" applyBorder="1" applyAlignment="1">
      <alignment horizontal="center"/>
    </xf>
    <xf numFmtId="0" fontId="0" fillId="6" borderId="9" xfId="0" applyFont="1" applyFill="1" applyBorder="1" applyAlignment="1"/>
    <xf numFmtId="0" fontId="0" fillId="6" borderId="5" xfId="0" applyFont="1" applyFill="1" applyBorder="1" applyAlignment="1"/>
    <xf numFmtId="0" fontId="0" fillId="5" borderId="0" xfId="0" applyFont="1" applyFill="1" applyBorder="1" applyAlignment="1"/>
    <xf numFmtId="0" fontId="26" fillId="6" borderId="7" xfId="0" applyFont="1" applyFill="1" applyBorder="1" applyAlignment="1">
      <alignment horizontal="left"/>
    </xf>
    <xf numFmtId="0" fontId="27" fillId="6" borderId="10" xfId="0" applyFont="1" applyFill="1" applyBorder="1" applyAlignment="1">
      <alignment horizontal="center"/>
    </xf>
    <xf numFmtId="0" fontId="0" fillId="6" borderId="10" xfId="0" applyFont="1" applyFill="1" applyBorder="1"/>
    <xf numFmtId="0" fontId="0" fillId="6" borderId="1" xfId="0" applyFont="1" applyFill="1" applyBorder="1"/>
    <xf numFmtId="0" fontId="28" fillId="6" borderId="10" xfId="0" applyFont="1" applyFill="1" applyBorder="1" applyAlignment="1"/>
    <xf numFmtId="0" fontId="29" fillId="6" borderId="10" xfId="0" applyFont="1" applyFill="1" applyBorder="1" applyAlignment="1">
      <alignment horizontal="center"/>
    </xf>
    <xf numFmtId="0" fontId="0" fillId="6" borderId="10" xfId="0" applyFont="1" applyFill="1" applyBorder="1" applyAlignment="1"/>
    <xf numFmtId="0" fontId="0" fillId="6" borderId="1" xfId="0" applyFont="1" applyFill="1" applyBorder="1" applyAlignment="1"/>
    <xf numFmtId="0" fontId="26" fillId="6" borderId="11" xfId="0" applyFont="1" applyFill="1" applyBorder="1" applyAlignment="1">
      <alignment horizontal="left" vertical="center"/>
    </xf>
    <xf numFmtId="0" fontId="27" fillId="6" borderId="12" xfId="0" applyFont="1" applyFill="1" applyBorder="1" applyAlignment="1">
      <alignment horizontal="center"/>
    </xf>
    <xf numFmtId="0" fontId="0" fillId="6" borderId="12" xfId="0" applyFont="1" applyFill="1" applyBorder="1"/>
    <xf numFmtId="0" fontId="0" fillId="6" borderId="13" xfId="0" applyFont="1" applyFill="1" applyBorder="1"/>
    <xf numFmtId="0" fontId="30" fillId="6" borderId="11" xfId="1" applyFont="1" applyFill="1" applyBorder="1" applyAlignment="1" applyProtection="1"/>
    <xf numFmtId="0" fontId="31" fillId="6" borderId="12" xfId="1" applyFont="1" applyFill="1" applyBorder="1" applyAlignment="1" applyProtection="1"/>
    <xf numFmtId="0" fontId="0" fillId="6" borderId="12" xfId="0" applyFont="1" applyFill="1" applyBorder="1" applyAlignment="1"/>
    <xf numFmtId="0" fontId="29" fillId="6" borderId="12" xfId="0" applyFont="1" applyFill="1" applyBorder="1" applyAlignment="1">
      <alignment horizontal="center"/>
    </xf>
    <xf numFmtId="0" fontId="0" fillId="6" borderId="13" xfId="0" applyFont="1" applyFill="1" applyBorder="1" applyAlignment="1"/>
    <xf numFmtId="0" fontId="32" fillId="5" borderId="0" xfId="0" applyFont="1" applyFill="1"/>
    <xf numFmtId="0" fontId="0" fillId="5" borderId="0" xfId="0" applyFont="1" applyFill="1"/>
    <xf numFmtId="0" fontId="33" fillId="4" borderId="8" xfId="0" applyFont="1" applyFill="1" applyBorder="1" applyAlignment="1">
      <alignment horizontal="right"/>
    </xf>
    <xf numFmtId="0" fontId="0" fillId="5" borderId="0" xfId="0" applyFont="1" applyFill="1" applyAlignment="1"/>
    <xf numFmtId="0" fontId="33" fillId="4" borderId="14" xfId="0" applyFont="1" applyFill="1" applyBorder="1" applyAlignment="1">
      <alignment horizontal="right"/>
    </xf>
    <xf numFmtId="0" fontId="34" fillId="2" borderId="15" xfId="0" applyFont="1" applyFill="1" applyBorder="1" applyAlignment="1">
      <alignment horizontal="center"/>
    </xf>
    <xf numFmtId="164" fontId="35" fillId="5" borderId="16" xfId="2" applyNumberFormat="1" applyFont="1" applyFill="1" applyBorder="1"/>
    <xf numFmtId="164" fontId="35" fillId="5" borderId="19" xfId="2" applyNumberFormat="1" applyFont="1" applyFill="1" applyBorder="1"/>
    <xf numFmtId="0" fontId="34" fillId="2" borderId="21" xfId="0" applyFont="1" applyFill="1" applyBorder="1" applyAlignment="1">
      <alignment horizontal="center"/>
    </xf>
    <xf numFmtId="0" fontId="34" fillId="2" borderId="23" xfId="0" applyFont="1" applyFill="1" applyBorder="1" applyAlignment="1">
      <alignment horizontal="center"/>
    </xf>
    <xf numFmtId="0" fontId="34" fillId="2" borderId="24" xfId="0" applyFont="1" applyFill="1" applyBorder="1" applyAlignment="1">
      <alignment horizontal="center"/>
    </xf>
    <xf numFmtId="0" fontId="34" fillId="2" borderId="25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164" fontId="28" fillId="5" borderId="14" xfId="2" applyNumberFormat="1" applyFont="1" applyFill="1" applyBorder="1" applyAlignment="1"/>
    <xf numFmtId="164" fontId="19" fillId="5" borderId="14" xfId="2" applyNumberFormat="1" applyFont="1" applyFill="1" applyBorder="1" applyAlignment="1"/>
    <xf numFmtId="0" fontId="37" fillId="5" borderId="26" xfId="0" applyFont="1" applyFill="1" applyBorder="1" applyAlignment="1">
      <alignment horizontal="left"/>
    </xf>
    <xf numFmtId="0" fontId="29" fillId="5" borderId="27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29" fillId="5" borderId="28" xfId="0" applyFont="1" applyFill="1" applyBorder="1" applyAlignment="1">
      <alignment horizontal="center"/>
    </xf>
    <xf numFmtId="0" fontId="37" fillId="5" borderId="2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29" fillId="5" borderId="30" xfId="0" applyFont="1" applyFill="1" applyBorder="1" applyAlignment="1">
      <alignment horizontal="center"/>
    </xf>
    <xf numFmtId="0" fontId="37" fillId="5" borderId="29" xfId="0" applyFont="1" applyFill="1" applyBorder="1" applyAlignment="1"/>
    <xf numFmtId="0" fontId="37" fillId="5" borderId="31" xfId="0" applyFont="1" applyFill="1" applyBorder="1" applyAlignment="1">
      <alignment vertical="top"/>
    </xf>
    <xf numFmtId="0" fontId="29" fillId="5" borderId="32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29" fillId="5" borderId="33" xfId="0" applyFont="1" applyFill="1" applyBorder="1" applyAlignment="1">
      <alignment horizontal="center"/>
    </xf>
    <xf numFmtId="0" fontId="38" fillId="5" borderId="34" xfId="0" applyFont="1" applyFill="1" applyBorder="1"/>
    <xf numFmtId="0" fontId="33" fillId="5" borderId="35" xfId="0" applyFont="1" applyFill="1" applyBorder="1" applyAlignment="1">
      <alignment horizontal="center"/>
    </xf>
    <xf numFmtId="0" fontId="33" fillId="5" borderId="35" xfId="0" applyFont="1" applyFill="1" applyBorder="1"/>
    <xf numFmtId="0" fontId="33" fillId="5" borderId="36" xfId="0" applyFont="1" applyFill="1" applyBorder="1" applyAlignment="1">
      <alignment horizontal="center"/>
    </xf>
    <xf numFmtId="0" fontId="39" fillId="5" borderId="37" xfId="0" applyFont="1" applyFill="1" applyBorder="1"/>
    <xf numFmtId="0" fontId="39" fillId="5" borderId="38" xfId="0" applyFont="1" applyFill="1" applyBorder="1" applyAlignment="1">
      <alignment horizontal="center"/>
    </xf>
    <xf numFmtId="0" fontId="39" fillId="5" borderId="38" xfId="0" applyFont="1" applyFill="1" applyBorder="1"/>
    <xf numFmtId="0" fontId="38" fillId="5" borderId="15" xfId="0" applyFont="1" applyFill="1" applyBorder="1" applyAlignment="1">
      <alignment horizontal="center"/>
    </xf>
    <xf numFmtId="0" fontId="39" fillId="5" borderId="24" xfId="0" applyFont="1" applyFill="1" applyBorder="1"/>
    <xf numFmtId="0" fontId="39" fillId="5" borderId="39" xfId="0" applyFont="1" applyFill="1" applyBorder="1" applyAlignment="1">
      <alignment horizontal="center"/>
    </xf>
    <xf numFmtId="0" fontId="39" fillId="5" borderId="39" xfId="0" applyFont="1" applyFill="1" applyBorder="1"/>
    <xf numFmtId="0" fontId="39" fillId="5" borderId="25" xfId="0" applyFont="1" applyFill="1" applyBorder="1" applyAlignment="1">
      <alignment horizontal="center"/>
    </xf>
    <xf numFmtId="0" fontId="39" fillId="5" borderId="25" xfId="0" applyFont="1" applyFill="1" applyBorder="1"/>
    <xf numFmtId="0" fontId="39" fillId="5" borderId="40" xfId="0" applyFont="1" applyFill="1" applyBorder="1"/>
    <xf numFmtId="0" fontId="39" fillId="5" borderId="41" xfId="0" applyFont="1" applyFill="1" applyBorder="1" applyAlignment="1">
      <alignment horizontal="center"/>
    </xf>
    <xf numFmtId="0" fontId="39" fillId="5" borderId="41" xfId="0" applyFont="1" applyFill="1" applyBorder="1"/>
    <xf numFmtId="0" fontId="35" fillId="5" borderId="42" xfId="0" applyFont="1" applyFill="1" applyBorder="1" applyAlignment="1">
      <alignment horizontal="center"/>
    </xf>
    <xf numFmtId="0" fontId="38" fillId="7" borderId="34" xfId="0" applyFont="1" applyFill="1" applyBorder="1"/>
    <xf numFmtId="0" fontId="33" fillId="7" borderId="35" xfId="0" applyFont="1" applyFill="1" applyBorder="1" applyAlignment="1">
      <alignment vertical="center"/>
    </xf>
    <xf numFmtId="0" fontId="33" fillId="7" borderId="36" xfId="0" applyFont="1" applyFill="1" applyBorder="1" applyAlignment="1">
      <alignment vertical="center"/>
    </xf>
    <xf numFmtId="1" fontId="42" fillId="3" borderId="15" xfId="0" applyNumberFormat="1" applyFont="1" applyFill="1" applyBorder="1" applyAlignment="1" applyProtection="1">
      <alignment horizontal="center"/>
      <protection locked="0"/>
    </xf>
    <xf numFmtId="1" fontId="42" fillId="3" borderId="39" xfId="0" applyNumberFormat="1" applyFont="1" applyFill="1" applyBorder="1" applyAlignment="1" applyProtection="1">
      <alignment horizontal="center"/>
      <protection locked="0"/>
    </xf>
    <xf numFmtId="1" fontId="42" fillId="3" borderId="6" xfId="0" applyNumberFormat="1" applyFont="1" applyFill="1" applyBorder="1" applyAlignment="1" applyProtection="1">
      <alignment horizontal="center"/>
      <protection locked="0"/>
    </xf>
    <xf numFmtId="0" fontId="43" fillId="2" borderId="8" xfId="0" applyFont="1" applyFill="1" applyBorder="1" applyAlignment="1">
      <alignment vertical="center"/>
    </xf>
    <xf numFmtId="0" fontId="43" fillId="2" borderId="44" xfId="0" applyFont="1" applyFill="1" applyBorder="1" applyAlignment="1">
      <alignment vertical="center"/>
    </xf>
    <xf numFmtId="0" fontId="43" fillId="2" borderId="45" xfId="0" applyFont="1" applyFill="1" applyBorder="1" applyAlignment="1">
      <alignment horizontal="center" vertical="center"/>
    </xf>
    <xf numFmtId="0" fontId="43" fillId="2" borderId="46" xfId="0" applyFont="1" applyFill="1" applyBorder="1" applyAlignment="1">
      <alignment horizontal="center" vertical="center"/>
    </xf>
    <xf numFmtId="0" fontId="43" fillId="2" borderId="47" xfId="0" applyFont="1" applyFill="1" applyBorder="1" applyAlignment="1">
      <alignment horizontal="center" vertical="center"/>
    </xf>
    <xf numFmtId="0" fontId="43" fillId="2" borderId="48" xfId="0" applyFont="1" applyFill="1" applyBorder="1" applyAlignment="1">
      <alignment horizontal="center" vertical="center"/>
    </xf>
    <xf numFmtId="0" fontId="43" fillId="2" borderId="49" xfId="0" applyFont="1" applyFill="1" applyBorder="1" applyAlignment="1">
      <alignment horizontal="center" vertical="center"/>
    </xf>
    <xf numFmtId="0" fontId="34" fillId="2" borderId="50" xfId="0" applyFont="1" applyFill="1" applyBorder="1" applyAlignment="1">
      <alignment horizontal="center"/>
    </xf>
    <xf numFmtId="0" fontId="34" fillId="2" borderId="53" xfId="0" applyFont="1" applyFill="1" applyBorder="1" applyAlignment="1">
      <alignment horizontal="center"/>
    </xf>
    <xf numFmtId="164" fontId="1" fillId="0" borderId="0" xfId="2" applyNumberFormat="1" applyFont="1"/>
    <xf numFmtId="164" fontId="19" fillId="5" borderId="19" xfId="2" applyNumberFormat="1" applyFont="1" applyFill="1" applyBorder="1"/>
    <xf numFmtId="0" fontId="14" fillId="3" borderId="39" xfId="0" applyFont="1" applyFill="1" applyBorder="1" applyAlignment="1">
      <alignment horizontal="left"/>
    </xf>
    <xf numFmtId="0" fontId="16" fillId="5" borderId="8" xfId="0" applyFont="1" applyFill="1" applyBorder="1"/>
    <xf numFmtId="0" fontId="13" fillId="5" borderId="9" xfId="0" applyFont="1" applyFill="1" applyBorder="1" applyAlignment="1"/>
    <xf numFmtId="0" fontId="12" fillId="5" borderId="9" xfId="0" applyFont="1" applyFill="1" applyBorder="1" applyAlignment="1"/>
    <xf numFmtId="0" fontId="15" fillId="0" borderId="39" xfId="0" applyFont="1" applyBorder="1" applyAlignment="1">
      <alignment horizontal="left"/>
    </xf>
    <xf numFmtId="0" fontId="14" fillId="3" borderId="24" xfId="0" applyFont="1" applyFill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4" fillId="3" borderId="23" xfId="0" applyFont="1" applyFill="1" applyBorder="1" applyAlignment="1">
      <alignment horizontal="left"/>
    </xf>
    <xf numFmtId="0" fontId="0" fillId="8" borderId="5" xfId="0" applyFont="1" applyFill="1" applyBorder="1"/>
    <xf numFmtId="0" fontId="0" fillId="7" borderId="5" xfId="0" applyFont="1" applyFill="1" applyBorder="1"/>
    <xf numFmtId="1" fontId="42" fillId="3" borderId="14" xfId="0" applyNumberFormat="1" applyFont="1" applyFill="1" applyBorder="1" applyAlignment="1" applyProtection="1">
      <alignment horizontal="center"/>
      <protection locked="0"/>
    </xf>
    <xf numFmtId="0" fontId="35" fillId="5" borderId="0" xfId="0" applyFont="1" applyFill="1" applyBorder="1" applyAlignment="1"/>
    <xf numFmtId="164" fontId="35" fillId="5" borderId="14" xfId="2" applyNumberFormat="1" applyFont="1" applyFill="1" applyBorder="1" applyAlignment="1"/>
    <xf numFmtId="0" fontId="0" fillId="8" borderId="9" xfId="0" applyFont="1" applyFill="1" applyBorder="1"/>
    <xf numFmtId="0" fontId="0" fillId="7" borderId="9" xfId="0" applyFont="1" applyFill="1" applyBorder="1"/>
    <xf numFmtId="0" fontId="45" fillId="0" borderId="55" xfId="0" applyFont="1" applyBorder="1"/>
    <xf numFmtId="0" fontId="14" fillId="3" borderId="50" xfId="0" applyFont="1" applyFill="1" applyBorder="1" applyAlignment="1">
      <alignment horizontal="left"/>
    </xf>
    <xf numFmtId="0" fontId="45" fillId="0" borderId="50" xfId="0" applyFont="1" applyBorder="1"/>
    <xf numFmtId="0" fontId="14" fillId="3" borderId="18" xfId="0" applyFont="1" applyFill="1" applyBorder="1" applyAlignment="1">
      <alignment horizontal="left"/>
    </xf>
    <xf numFmtId="0" fontId="0" fillId="7" borderId="0" xfId="0" applyFont="1" applyFill="1" applyBorder="1"/>
    <xf numFmtId="0" fontId="0" fillId="7" borderId="2" xfId="0" applyFont="1" applyFill="1" applyBorder="1"/>
    <xf numFmtId="0" fontId="46" fillId="8" borderId="12" xfId="0" applyFont="1" applyFill="1" applyBorder="1"/>
    <xf numFmtId="0" fontId="46" fillId="8" borderId="13" xfId="0" applyFont="1" applyFill="1" applyBorder="1"/>
    <xf numFmtId="0" fontId="17" fillId="8" borderId="12" xfId="0" applyFont="1" applyFill="1" applyBorder="1"/>
    <xf numFmtId="0" fontId="17" fillId="8" borderId="11" xfId="0" applyFont="1" applyFill="1" applyBorder="1"/>
    <xf numFmtId="0" fontId="0" fillId="7" borderId="0" xfId="0" applyFill="1"/>
    <xf numFmtId="0" fontId="0" fillId="7" borderId="0" xfId="0" applyFont="1" applyFill="1"/>
    <xf numFmtId="164" fontId="19" fillId="7" borderId="14" xfId="2" applyNumberFormat="1" applyFont="1" applyFill="1" applyBorder="1" applyAlignment="1"/>
    <xf numFmtId="0" fontId="43" fillId="2" borderId="56" xfId="0" applyFont="1" applyFill="1" applyBorder="1" applyAlignment="1">
      <alignment horizontal="center" vertical="center"/>
    </xf>
    <xf numFmtId="0" fontId="17" fillId="8" borderId="7" xfId="0" applyFont="1" applyFill="1" applyBorder="1"/>
    <xf numFmtId="0" fontId="46" fillId="8" borderId="8" xfId="0" applyFont="1" applyFill="1" applyBorder="1"/>
    <xf numFmtId="6" fontId="21" fillId="5" borderId="8" xfId="0" applyNumberFormat="1" applyFont="1" applyFill="1" applyBorder="1" applyAlignment="1"/>
    <xf numFmtId="0" fontId="0" fillId="5" borderId="0" xfId="0" applyFill="1" applyBorder="1" applyAlignment="1"/>
    <xf numFmtId="0" fontId="0" fillId="5" borderId="0" xfId="0" applyFill="1" applyBorder="1" applyAlignment="1"/>
    <xf numFmtId="0" fontId="0" fillId="5" borderId="0" xfId="0" applyFill="1" applyBorder="1" applyAlignment="1"/>
    <xf numFmtId="0" fontId="21" fillId="5" borderId="9" xfId="0" applyFont="1" applyFill="1" applyBorder="1" applyAlignment="1"/>
    <xf numFmtId="0" fontId="21" fillId="5" borderId="5" xfId="0" applyFont="1" applyFill="1" applyBorder="1" applyAlignment="1"/>
    <xf numFmtId="0" fontId="0" fillId="6" borderId="19" xfId="0" applyFill="1" applyBorder="1"/>
    <xf numFmtId="1" fontId="42" fillId="6" borderId="39" xfId="0" applyNumberFormat="1" applyFont="1" applyFill="1" applyBorder="1" applyAlignment="1" applyProtection="1">
      <alignment horizontal="center"/>
      <protection locked="0"/>
    </xf>
    <xf numFmtId="1" fontId="42" fillId="6" borderId="6" xfId="0" applyNumberFormat="1" applyFont="1" applyFill="1" applyBorder="1" applyAlignment="1" applyProtection="1">
      <alignment horizontal="center"/>
      <protection locked="0"/>
    </xf>
    <xf numFmtId="1" fontId="42" fillId="6" borderId="41" xfId="0" applyNumberFormat="1" applyFont="1" applyFill="1" applyBorder="1" applyAlignment="1" applyProtection="1">
      <alignment horizontal="center"/>
      <protection locked="0"/>
    </xf>
    <xf numFmtId="164" fontId="18" fillId="0" borderId="0" xfId="2" applyNumberFormat="1" applyFont="1"/>
    <xf numFmtId="0" fontId="21" fillId="0" borderId="0" xfId="0" applyFont="1"/>
    <xf numFmtId="0" fontId="0" fillId="5" borderId="0" xfId="0" applyFill="1" applyBorder="1" applyAlignment="1"/>
    <xf numFmtId="0" fontId="47" fillId="5" borderId="11" xfId="0" applyFont="1" applyFill="1" applyBorder="1"/>
    <xf numFmtId="0" fontId="48" fillId="5" borderId="12" xfId="0" applyFont="1" applyFill="1" applyBorder="1" applyAlignment="1"/>
    <xf numFmtId="0" fontId="49" fillId="5" borderId="8" xfId="0" applyFont="1" applyFill="1" applyBorder="1"/>
    <xf numFmtId="164" fontId="19" fillId="5" borderId="0" xfId="2" applyNumberFormat="1" applyFont="1" applyFill="1" applyBorder="1" applyAlignment="1"/>
    <xf numFmtId="0" fontId="0" fillId="8" borderId="8" xfId="0" applyFont="1" applyFill="1" applyBorder="1"/>
    <xf numFmtId="164" fontId="22" fillId="5" borderId="58" xfId="2" applyNumberFormat="1" applyFont="1" applyFill="1" applyBorder="1"/>
    <xf numFmtId="164" fontId="22" fillId="5" borderId="59" xfId="2" applyNumberFormat="1" applyFont="1" applyFill="1" applyBorder="1"/>
    <xf numFmtId="0" fontId="43" fillId="2" borderId="1" xfId="0" applyFont="1" applyFill="1" applyBorder="1" applyAlignment="1">
      <alignment horizontal="center" vertical="center"/>
    </xf>
    <xf numFmtId="1" fontId="42" fillId="3" borderId="60" xfId="0" applyNumberFormat="1" applyFont="1" applyFill="1" applyBorder="1" applyAlignment="1" applyProtection="1">
      <alignment horizontal="center"/>
      <protection locked="0"/>
    </xf>
    <xf numFmtId="1" fontId="42" fillId="3" borderId="61" xfId="0" applyNumberFormat="1" applyFont="1" applyFill="1" applyBorder="1" applyAlignment="1" applyProtection="1">
      <alignment horizontal="center"/>
      <protection locked="0"/>
    </xf>
    <xf numFmtId="1" fontId="42" fillId="3" borderId="20" xfId="0" applyNumberFormat="1" applyFont="1" applyFill="1" applyBorder="1" applyAlignment="1" applyProtection="1">
      <alignment horizontal="center"/>
      <protection locked="0"/>
    </xf>
    <xf numFmtId="1" fontId="42" fillId="3" borderId="22" xfId="0" applyNumberFormat="1" applyFont="1" applyFill="1" applyBorder="1" applyAlignment="1" applyProtection="1">
      <alignment horizontal="center"/>
      <protection locked="0"/>
    </xf>
    <xf numFmtId="1" fontId="42" fillId="6" borderId="22" xfId="0" applyNumberFormat="1" applyFont="1" applyFill="1" applyBorder="1" applyAlignment="1" applyProtection="1">
      <alignment horizontal="center"/>
      <protection locked="0"/>
    </xf>
    <xf numFmtId="0" fontId="34" fillId="2" borderId="19" xfId="0" applyFont="1" applyFill="1" applyBorder="1" applyAlignment="1">
      <alignment horizontal="center"/>
    </xf>
    <xf numFmtId="1" fontId="42" fillId="6" borderId="52" xfId="0" applyNumberFormat="1" applyFont="1" applyFill="1" applyBorder="1" applyAlignment="1" applyProtection="1">
      <alignment horizontal="center"/>
      <protection locked="0"/>
    </xf>
    <xf numFmtId="1" fontId="42" fillId="6" borderId="62" xfId="0" applyNumberFormat="1" applyFont="1" applyFill="1" applyBorder="1" applyAlignment="1" applyProtection="1">
      <alignment horizontal="center"/>
      <protection locked="0"/>
    </xf>
    <xf numFmtId="0" fontId="34" fillId="2" borderId="43" xfId="0" applyFont="1" applyFill="1" applyBorder="1" applyAlignment="1">
      <alignment horizontal="center"/>
    </xf>
    <xf numFmtId="0" fontId="34" fillId="2" borderId="57" xfId="0" applyFont="1" applyFill="1" applyBorder="1" applyAlignment="1">
      <alignment horizontal="center"/>
    </xf>
    <xf numFmtId="0" fontId="17" fillId="8" borderId="0" xfId="0" applyFont="1" applyFill="1" applyBorder="1"/>
    <xf numFmtId="0" fontId="46" fillId="8" borderId="0" xfId="0" applyFont="1" applyFill="1" applyBorder="1"/>
    <xf numFmtId="0" fontId="46" fillId="8" borderId="2" xfId="0" applyFont="1" applyFill="1" applyBorder="1"/>
    <xf numFmtId="0" fontId="21" fillId="7" borderId="48" xfId="0" applyFont="1" applyFill="1" applyBorder="1" applyAlignment="1"/>
    <xf numFmtId="0" fontId="0" fillId="5" borderId="9" xfId="0" applyFont="1" applyFill="1" applyBorder="1"/>
    <xf numFmtId="0" fontId="57" fillId="5" borderId="9" xfId="0" applyFont="1" applyFill="1" applyBorder="1" applyAlignment="1"/>
    <xf numFmtId="0" fontId="0" fillId="5" borderId="0" xfId="0" applyFill="1" applyBorder="1" applyAlignment="1"/>
    <xf numFmtId="0" fontId="51" fillId="2" borderId="58" xfId="0" applyFont="1" applyFill="1" applyBorder="1" applyAlignment="1">
      <alignment horizontal="center" vertical="center"/>
    </xf>
    <xf numFmtId="0" fontId="34" fillId="2" borderId="40" xfId="0" applyFont="1" applyFill="1" applyBorder="1" applyAlignment="1">
      <alignment horizontal="center"/>
    </xf>
    <xf numFmtId="0" fontId="34" fillId="2" borderId="63" xfId="0" applyFont="1" applyFill="1" applyBorder="1" applyAlignment="1">
      <alignment horizontal="center"/>
    </xf>
    <xf numFmtId="0" fontId="34" fillId="2" borderId="67" xfId="0" applyFont="1" applyFill="1" applyBorder="1" applyAlignment="1">
      <alignment horizontal="center"/>
    </xf>
    <xf numFmtId="0" fontId="40" fillId="6" borderId="39" xfId="0" applyFont="1" applyFill="1" applyBorder="1" applyAlignment="1" applyProtection="1">
      <alignment horizontal="left" vertical="center"/>
      <protection locked="0"/>
    </xf>
    <xf numFmtId="0" fontId="35" fillId="6" borderId="39" xfId="0" applyFont="1" applyFill="1" applyBorder="1" applyAlignment="1" applyProtection="1">
      <alignment vertical="center"/>
      <protection locked="0"/>
    </xf>
    <xf numFmtId="0" fontId="21" fillId="6" borderId="39" xfId="0" applyFont="1" applyFill="1" applyBorder="1" applyAlignment="1" applyProtection="1">
      <alignment horizontal="left" vertical="center"/>
      <protection locked="0"/>
    </xf>
    <xf numFmtId="0" fontId="0" fillId="6" borderId="39" xfId="0" applyFont="1" applyFill="1" applyBorder="1" applyAlignment="1" applyProtection="1">
      <alignment vertical="center"/>
      <protection locked="0"/>
    </xf>
    <xf numFmtId="0" fontId="34" fillId="2" borderId="68" xfId="0" applyFont="1" applyFill="1" applyBorder="1" applyAlignment="1">
      <alignment horizontal="center"/>
    </xf>
    <xf numFmtId="0" fontId="0" fillId="6" borderId="51" xfId="0" applyFill="1" applyBorder="1"/>
    <xf numFmtId="0" fontId="34" fillId="2" borderId="39" xfId="0" applyFont="1" applyFill="1" applyBorder="1" applyAlignment="1">
      <alignment horizontal="center"/>
    </xf>
    <xf numFmtId="0" fontId="0" fillId="6" borderId="0" xfId="0" applyFill="1" applyBorder="1"/>
    <xf numFmtId="0" fontId="34" fillId="2" borderId="55" xfId="0" applyFont="1" applyFill="1" applyBorder="1" applyAlignment="1">
      <alignment horizontal="center"/>
    </xf>
    <xf numFmtId="0" fontId="43" fillId="2" borderId="17" xfId="0" applyFont="1" applyFill="1" applyBorder="1" applyAlignment="1">
      <alignment horizontal="center" vertical="center"/>
    </xf>
    <xf numFmtId="1" fontId="42" fillId="3" borderId="65" xfId="0" applyNumberFormat="1" applyFont="1" applyFill="1" applyBorder="1" applyAlignment="1" applyProtection="1">
      <alignment horizontal="center"/>
      <protection locked="0"/>
    </xf>
    <xf numFmtId="0" fontId="34" fillId="2" borderId="42" xfId="0" applyFont="1" applyFill="1" applyBorder="1" applyAlignment="1">
      <alignment horizontal="center"/>
    </xf>
    <xf numFmtId="1" fontId="42" fillId="3" borderId="41" xfId="0" applyNumberFormat="1" applyFont="1" applyFill="1" applyBorder="1" applyAlignment="1" applyProtection="1">
      <alignment horizontal="center"/>
      <protection locked="0"/>
    </xf>
    <xf numFmtId="0" fontId="34" fillId="2" borderId="69" xfId="0" applyFont="1" applyFill="1" applyBorder="1" applyAlignment="1">
      <alignment horizontal="center"/>
    </xf>
    <xf numFmtId="0" fontId="0" fillId="5" borderId="0" xfId="0" applyFill="1" applyBorder="1" applyAlignment="1"/>
    <xf numFmtId="0" fontId="34" fillId="2" borderId="70" xfId="0" applyFont="1" applyFill="1" applyBorder="1" applyAlignment="1">
      <alignment horizontal="center"/>
    </xf>
    <xf numFmtId="0" fontId="34" fillId="2" borderId="58" xfId="0" applyFont="1" applyFill="1" applyBorder="1" applyAlignment="1">
      <alignment horizontal="center"/>
    </xf>
    <xf numFmtId="0" fontId="0" fillId="5" borderId="0" xfId="0" applyFill="1" applyBorder="1" applyAlignment="1"/>
    <xf numFmtId="0" fontId="34" fillId="2" borderId="61" xfId="0" applyFont="1" applyFill="1" applyBorder="1" applyAlignment="1">
      <alignment horizontal="center"/>
    </xf>
    <xf numFmtId="1" fontId="42" fillId="6" borderId="43" xfId="0" applyNumberFormat="1" applyFont="1" applyFill="1" applyBorder="1" applyAlignment="1" applyProtection="1">
      <alignment horizontal="center"/>
      <protection locked="0"/>
    </xf>
    <xf numFmtId="0" fontId="0" fillId="6" borderId="58" xfId="0" applyFill="1" applyBorder="1"/>
    <xf numFmtId="0" fontId="0" fillId="6" borderId="59" xfId="0" applyFill="1" applyBorder="1"/>
    <xf numFmtId="1" fontId="42" fillId="6" borderId="24" xfId="0" applyNumberFormat="1" applyFont="1" applyFill="1" applyBorder="1" applyAlignment="1" applyProtection="1">
      <alignment horizontal="center"/>
      <protection locked="0"/>
    </xf>
    <xf numFmtId="1" fontId="42" fillId="6" borderId="40" xfId="0" applyNumberFormat="1" applyFont="1" applyFill="1" applyBorder="1" applyAlignment="1" applyProtection="1">
      <alignment horizontal="center"/>
      <protection locked="0"/>
    </xf>
    <xf numFmtId="1" fontId="42" fillId="6" borderId="42" xfId="0" applyNumberFormat="1" applyFont="1" applyFill="1" applyBorder="1" applyAlignment="1" applyProtection="1">
      <alignment horizontal="center"/>
      <protection locked="0"/>
    </xf>
    <xf numFmtId="1" fontId="42" fillId="6" borderId="37" xfId="0" applyNumberFormat="1" applyFont="1" applyFill="1" applyBorder="1" applyAlignment="1" applyProtection="1">
      <alignment horizontal="center"/>
      <protection locked="0"/>
    </xf>
    <xf numFmtId="1" fontId="42" fillId="6" borderId="38" xfId="0" applyNumberFormat="1" applyFont="1" applyFill="1" applyBorder="1" applyAlignment="1" applyProtection="1">
      <alignment horizontal="center"/>
      <protection locked="0"/>
    </xf>
    <xf numFmtId="1" fontId="42" fillId="6" borderId="15" xfId="0" applyNumberFormat="1" applyFont="1" applyFill="1" applyBorder="1" applyAlignment="1" applyProtection="1">
      <alignment horizontal="center"/>
      <protection locked="0"/>
    </xf>
    <xf numFmtId="1" fontId="42" fillId="3" borderId="40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/>
    <xf numFmtId="0" fontId="34" fillId="2" borderId="71" xfId="0" applyFont="1" applyFill="1" applyBorder="1" applyAlignment="1">
      <alignment horizontal="center"/>
    </xf>
    <xf numFmtId="0" fontId="34" fillId="2" borderId="73" xfId="0" applyFont="1" applyFill="1" applyBorder="1" applyAlignment="1">
      <alignment horizontal="center"/>
    </xf>
    <xf numFmtId="0" fontId="51" fillId="2" borderId="59" xfId="0" applyFont="1" applyFill="1" applyBorder="1" applyAlignment="1">
      <alignment horizontal="center" vertical="center"/>
    </xf>
    <xf numFmtId="0" fontId="58" fillId="5" borderId="8" xfId="0" applyFont="1" applyFill="1" applyBorder="1"/>
    <xf numFmtId="0" fontId="58" fillId="5" borderId="9" xfId="0" applyFont="1" applyFill="1" applyBorder="1" applyAlignment="1"/>
    <xf numFmtId="0" fontId="59" fillId="5" borderId="0" xfId="0" applyFont="1" applyFill="1"/>
    <xf numFmtId="1" fontId="42" fillId="3" borderId="23" xfId="0" applyNumberFormat="1" applyFont="1" applyFill="1" applyBorder="1" applyAlignment="1" applyProtection="1">
      <alignment horizontal="center"/>
      <protection locked="0"/>
    </xf>
    <xf numFmtId="164" fontId="60" fillId="0" borderId="0" xfId="2" applyNumberFormat="1" applyFont="1"/>
    <xf numFmtId="164" fontId="61" fillId="0" borderId="0" xfId="2" applyNumberFormat="1" applyFont="1"/>
    <xf numFmtId="164" fontId="62" fillId="0" borderId="0" xfId="2" applyNumberFormat="1" applyFont="1"/>
    <xf numFmtId="164" fontId="63" fillId="0" borderId="0" xfId="2" applyNumberFormat="1" applyFont="1"/>
    <xf numFmtId="0" fontId="16" fillId="5" borderId="11" xfId="0" applyFont="1" applyFill="1" applyBorder="1"/>
    <xf numFmtId="0" fontId="12" fillId="5" borderId="12" xfId="0" applyFont="1" applyFill="1" applyBorder="1" applyAlignment="1"/>
    <xf numFmtId="1" fontId="42" fillId="3" borderId="25" xfId="0" applyNumberFormat="1" applyFont="1" applyFill="1" applyBorder="1" applyAlignment="1" applyProtection="1">
      <alignment horizontal="center"/>
      <protection locked="0"/>
    </xf>
    <xf numFmtId="164" fontId="22" fillId="5" borderId="17" xfId="2" applyNumberFormat="1" applyFont="1" applyFill="1" applyBorder="1"/>
    <xf numFmtId="0" fontId="49" fillId="7" borderId="8" xfId="0" applyFont="1" applyFill="1" applyBorder="1"/>
    <xf numFmtId="0" fontId="50" fillId="7" borderId="60" xfId="0" applyFont="1" applyFill="1" applyBorder="1" applyAlignment="1"/>
    <xf numFmtId="0" fontId="50" fillId="7" borderId="61" xfId="0" applyFont="1" applyFill="1" applyBorder="1" applyAlignment="1"/>
    <xf numFmtId="0" fontId="50" fillId="7" borderId="9" xfId="0" applyFont="1" applyFill="1" applyBorder="1" applyAlignment="1"/>
    <xf numFmtId="0" fontId="45" fillId="0" borderId="0" xfId="0" applyFont="1" applyBorder="1"/>
    <xf numFmtId="0" fontId="14" fillId="3" borderId="0" xfId="0" applyFont="1" applyFill="1" applyBorder="1" applyAlignment="1">
      <alignment horizontal="left"/>
    </xf>
    <xf numFmtId="0" fontId="34" fillId="2" borderId="60" xfId="0" applyFont="1" applyFill="1" applyBorder="1" applyAlignment="1">
      <alignment horizontal="center"/>
    </xf>
    <xf numFmtId="0" fontId="34" fillId="2" borderId="65" xfId="0" applyFont="1" applyFill="1" applyBorder="1" applyAlignment="1">
      <alignment horizontal="center"/>
    </xf>
    <xf numFmtId="0" fontId="43" fillId="2" borderId="65" xfId="0" applyFont="1" applyFill="1" applyBorder="1" applyAlignment="1">
      <alignment horizontal="center" vertical="center"/>
    </xf>
    <xf numFmtId="0" fontId="43" fillId="2" borderId="9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/>
    </xf>
    <xf numFmtId="164" fontId="22" fillId="5" borderId="0" xfId="2" applyNumberFormat="1" applyFont="1" applyFill="1" applyBorder="1"/>
    <xf numFmtId="164" fontId="19" fillId="5" borderId="75" xfId="2" applyNumberFormat="1" applyFont="1" applyFill="1" applyBorder="1"/>
    <xf numFmtId="1" fontId="42" fillId="6" borderId="72" xfId="0" applyNumberFormat="1" applyFont="1" applyFill="1" applyBorder="1" applyAlignment="1" applyProtection="1">
      <alignment horizontal="center"/>
      <protection locked="0"/>
    </xf>
    <xf numFmtId="0" fontId="34" fillId="2" borderId="59" xfId="0" applyFont="1" applyFill="1" applyBorder="1" applyAlignment="1">
      <alignment horizontal="center"/>
    </xf>
    <xf numFmtId="0" fontId="51" fillId="2" borderId="75" xfId="0" applyFont="1" applyFill="1" applyBorder="1" applyAlignment="1">
      <alignment horizontal="center" vertical="center"/>
    </xf>
    <xf numFmtId="49" fontId="14" fillId="3" borderId="18" xfId="0" applyNumberFormat="1" applyFont="1" applyFill="1" applyBorder="1" applyAlignment="1">
      <alignment horizontal="left"/>
    </xf>
    <xf numFmtId="0" fontId="34" fillId="2" borderId="77" xfId="0" applyFont="1" applyFill="1" applyBorder="1" applyAlignment="1">
      <alignment horizontal="center"/>
    </xf>
    <xf numFmtId="164" fontId="19" fillId="5" borderId="43" xfId="2" applyNumberFormat="1" applyFont="1" applyFill="1" applyBorder="1"/>
    <xf numFmtId="164" fontId="19" fillId="5" borderId="57" xfId="2" applyNumberFormat="1" applyFont="1" applyFill="1" applyBorder="1"/>
    <xf numFmtId="0" fontId="44" fillId="5" borderId="7" xfId="0" applyFont="1" applyFill="1" applyBorder="1"/>
    <xf numFmtId="0" fontId="34" fillId="2" borderId="34" xfId="0" applyFont="1" applyFill="1" applyBorder="1" applyAlignment="1">
      <alignment horizontal="center"/>
    </xf>
    <xf numFmtId="0" fontId="34" fillId="2" borderId="66" xfId="0" applyFont="1" applyFill="1" applyBorder="1" applyAlignment="1">
      <alignment horizontal="center"/>
    </xf>
    <xf numFmtId="0" fontId="34" fillId="2" borderId="78" xfId="0" applyFont="1" applyFill="1" applyBorder="1" applyAlignment="1">
      <alignment horizontal="center"/>
    </xf>
    <xf numFmtId="0" fontId="43" fillId="2" borderId="43" xfId="0" applyFont="1" applyFill="1" applyBorder="1" applyAlignment="1">
      <alignment horizontal="center" vertical="center"/>
    </xf>
    <xf numFmtId="0" fontId="51" fillId="2" borderId="43" xfId="0" applyFont="1" applyFill="1" applyBorder="1" applyAlignment="1">
      <alignment horizontal="center" vertical="center"/>
    </xf>
    <xf numFmtId="164" fontId="22" fillId="5" borderId="64" xfId="2" applyNumberFormat="1" applyFont="1" applyFill="1" applyBorder="1"/>
    <xf numFmtId="0" fontId="43" fillId="2" borderId="79" xfId="0" applyFont="1" applyFill="1" applyBorder="1" applyAlignment="1">
      <alignment horizontal="center" vertical="center"/>
    </xf>
    <xf numFmtId="164" fontId="22" fillId="5" borderId="67" xfId="2" applyNumberFormat="1" applyFont="1" applyFill="1" applyBorder="1"/>
    <xf numFmtId="164" fontId="35" fillId="5" borderId="57" xfId="2" applyNumberFormat="1" applyFont="1" applyFill="1" applyBorder="1"/>
    <xf numFmtId="0" fontId="43" fillId="2" borderId="4" xfId="0" applyFont="1" applyFill="1" applyBorder="1" applyAlignment="1">
      <alignment horizontal="center" vertical="center"/>
    </xf>
    <xf numFmtId="1" fontId="51" fillId="2" borderId="58" xfId="0" applyNumberFormat="1" applyFont="1" applyFill="1" applyBorder="1" applyAlignment="1">
      <alignment horizontal="center" vertical="center"/>
    </xf>
    <xf numFmtId="1" fontId="51" fillId="2" borderId="2" xfId="0" applyNumberFormat="1" applyFont="1" applyFill="1" applyBorder="1" applyAlignment="1">
      <alignment horizontal="center" vertical="center"/>
    </xf>
    <xf numFmtId="0" fontId="34" fillId="2" borderId="51" xfId="0" applyFont="1" applyFill="1" applyBorder="1" applyAlignment="1">
      <alignment horizontal="center"/>
    </xf>
    <xf numFmtId="0" fontId="43" fillId="2" borderId="35" xfId="0" applyFont="1" applyFill="1" applyBorder="1" applyAlignment="1">
      <alignment horizontal="center" vertical="center"/>
    </xf>
    <xf numFmtId="0" fontId="43" fillId="2" borderId="36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/>
    </xf>
    <xf numFmtId="0" fontId="34" fillId="2" borderId="41" xfId="0" applyFont="1" applyFill="1" applyBorder="1" applyAlignment="1">
      <alignment horizontal="center"/>
    </xf>
    <xf numFmtId="1" fontId="42" fillId="3" borderId="50" xfId="0" applyNumberFormat="1" applyFont="1" applyFill="1" applyBorder="1" applyAlignment="1" applyProtection="1">
      <alignment horizontal="center"/>
      <protection locked="0"/>
    </xf>
    <xf numFmtId="0" fontId="34" fillId="2" borderId="76" xfId="0" applyFont="1" applyFill="1" applyBorder="1" applyAlignment="1">
      <alignment horizontal="center"/>
    </xf>
    <xf numFmtId="0" fontId="34" fillId="2" borderId="72" xfId="0" applyFont="1" applyFill="1" applyBorder="1" applyAlignment="1">
      <alignment horizontal="center"/>
    </xf>
    <xf numFmtId="1" fontId="42" fillId="6" borderId="60" xfId="0" applyNumberFormat="1" applyFont="1" applyFill="1" applyBorder="1" applyAlignment="1" applyProtection="1">
      <alignment horizontal="center"/>
      <protection locked="0"/>
    </xf>
    <xf numFmtId="1" fontId="42" fillId="6" borderId="65" xfId="0" applyNumberFormat="1" applyFont="1" applyFill="1" applyBorder="1" applyAlignment="1" applyProtection="1">
      <alignment horizontal="center"/>
      <protection locked="0"/>
    </xf>
    <xf numFmtId="1" fontId="42" fillId="6" borderId="61" xfId="0" applyNumberFormat="1" applyFont="1" applyFill="1" applyBorder="1" applyAlignment="1" applyProtection="1">
      <alignment horizontal="center"/>
      <protection locked="0"/>
    </xf>
    <xf numFmtId="0" fontId="44" fillId="0" borderId="43" xfId="0" applyFont="1" applyBorder="1" applyAlignment="1" applyProtection="1">
      <protection locked="0"/>
    </xf>
    <xf numFmtId="0" fontId="44" fillId="0" borderId="57" xfId="0" applyFont="1" applyBorder="1" applyAlignment="1" applyProtection="1">
      <protection locked="0"/>
    </xf>
    <xf numFmtId="0" fontId="36" fillId="2" borderId="58" xfId="0" applyFont="1" applyFill="1" applyBorder="1" applyAlignment="1">
      <alignment horizontal="center"/>
    </xf>
    <xf numFmtId="0" fontId="36" fillId="2" borderId="43" xfId="0" applyFont="1" applyFill="1" applyBorder="1" applyAlignment="1">
      <alignment horizontal="center"/>
    </xf>
    <xf numFmtId="1" fontId="42" fillId="3" borderId="52" xfId="0" applyNumberFormat="1" applyFont="1" applyFill="1" applyBorder="1" applyAlignment="1" applyProtection="1">
      <alignment horizontal="center"/>
      <protection locked="0"/>
    </xf>
    <xf numFmtId="0" fontId="36" fillId="2" borderId="19" xfId="0" applyFont="1" applyFill="1" applyBorder="1" applyAlignment="1">
      <alignment horizontal="center"/>
    </xf>
    <xf numFmtId="0" fontId="44" fillId="0" borderId="19" xfId="0" applyFont="1" applyBorder="1" applyAlignment="1" applyProtection="1">
      <protection locked="0"/>
    </xf>
    <xf numFmtId="1" fontId="42" fillId="3" borderId="38" xfId="0" applyNumberFormat="1" applyFont="1" applyFill="1" applyBorder="1" applyAlignment="1" applyProtection="1">
      <alignment horizontal="center"/>
      <protection locked="0"/>
    </xf>
    <xf numFmtId="0" fontId="36" fillId="2" borderId="57" xfId="0" applyFont="1" applyFill="1" applyBorder="1" applyAlignment="1">
      <alignment horizontal="center"/>
    </xf>
    <xf numFmtId="0" fontId="36" fillId="2" borderId="17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34" fillId="2" borderId="80" xfId="0" applyFont="1" applyFill="1" applyBorder="1" applyAlignment="1">
      <alignment horizontal="center"/>
    </xf>
    <xf numFmtId="1" fontId="42" fillId="3" borderId="36" xfId="0" applyNumberFormat="1" applyFont="1" applyFill="1" applyBorder="1" applyAlignment="1" applyProtection="1">
      <alignment horizontal="center"/>
      <protection locked="0"/>
    </xf>
    <xf numFmtId="1" fontId="42" fillId="3" borderId="56" xfId="0" applyNumberFormat="1" applyFont="1" applyFill="1" applyBorder="1" applyAlignment="1" applyProtection="1">
      <alignment horizontal="center"/>
      <protection locked="0"/>
    </xf>
    <xf numFmtId="1" fontId="42" fillId="6" borderId="19" xfId="0" applyNumberFormat="1" applyFont="1" applyFill="1" applyBorder="1" applyAlignment="1" applyProtection="1">
      <alignment horizontal="center"/>
      <protection locked="0"/>
    </xf>
    <xf numFmtId="1" fontId="42" fillId="6" borderId="57" xfId="0" applyNumberFormat="1" applyFont="1" applyFill="1" applyBorder="1" applyAlignment="1" applyProtection="1">
      <alignment horizontal="center"/>
      <protection locked="0"/>
    </xf>
    <xf numFmtId="0" fontId="34" fillId="2" borderId="20" xfId="0" applyFont="1" applyFill="1" applyBorder="1" applyAlignment="1">
      <alignment horizontal="center"/>
    </xf>
    <xf numFmtId="1" fontId="42" fillId="3" borderId="80" xfId="0" applyNumberFormat="1" applyFont="1" applyFill="1" applyBorder="1" applyAlignment="1" applyProtection="1">
      <alignment horizontal="center"/>
      <protection locked="0"/>
    </xf>
    <xf numFmtId="0" fontId="44" fillId="0" borderId="58" xfId="0" applyFont="1" applyBorder="1" applyAlignment="1" applyProtection="1">
      <protection locked="0"/>
    </xf>
    <xf numFmtId="0" fontId="36" fillId="2" borderId="64" xfId="0" applyFont="1" applyFill="1" applyBorder="1" applyAlignment="1">
      <alignment horizontal="center"/>
    </xf>
    <xf numFmtId="0" fontId="36" fillId="2" borderId="67" xfId="0" applyFont="1" applyFill="1" applyBorder="1" applyAlignment="1">
      <alignment horizontal="center"/>
    </xf>
    <xf numFmtId="0" fontId="34" fillId="2" borderId="52" xfId="0" applyFont="1" applyFill="1" applyBorder="1" applyAlignment="1">
      <alignment horizontal="center"/>
    </xf>
    <xf numFmtId="1" fontId="42" fillId="3" borderId="35" xfId="0" applyNumberFormat="1" applyFont="1" applyFill="1" applyBorder="1" applyAlignment="1" applyProtection="1">
      <alignment horizontal="center"/>
      <protection locked="0"/>
    </xf>
    <xf numFmtId="1" fontId="42" fillId="3" borderId="74" xfId="0" applyNumberFormat="1" applyFont="1" applyFill="1" applyBorder="1" applyAlignment="1" applyProtection="1">
      <alignment horizontal="center"/>
      <protection locked="0"/>
    </xf>
    <xf numFmtId="1" fontId="41" fillId="8" borderId="60" xfId="0" applyNumberFormat="1" applyFont="1" applyFill="1" applyBorder="1" applyAlignment="1" applyProtection="1">
      <alignment horizontal="center"/>
      <protection locked="0"/>
    </xf>
    <xf numFmtId="1" fontId="41" fillId="8" borderId="65" xfId="0" applyNumberFormat="1" applyFont="1" applyFill="1" applyBorder="1" applyAlignment="1" applyProtection="1">
      <alignment horizontal="center"/>
      <protection locked="0"/>
    </xf>
    <xf numFmtId="1" fontId="41" fillId="8" borderId="61" xfId="0" applyNumberFormat="1" applyFont="1" applyFill="1" applyBorder="1" applyAlignment="1" applyProtection="1">
      <alignment horizontal="center"/>
      <protection locked="0"/>
    </xf>
    <xf numFmtId="1" fontId="41" fillId="8" borderId="62" xfId="0" applyNumberFormat="1" applyFont="1" applyFill="1" applyBorder="1" applyAlignment="1" applyProtection="1">
      <alignment horizontal="center"/>
      <protection locked="0"/>
    </xf>
    <xf numFmtId="1" fontId="41" fillId="8" borderId="38" xfId="0" applyNumberFormat="1" applyFont="1" applyFill="1" applyBorder="1" applyAlignment="1" applyProtection="1">
      <alignment horizontal="center"/>
      <protection locked="0"/>
    </xf>
    <xf numFmtId="1" fontId="41" fillId="8" borderId="54" xfId="0" applyNumberFormat="1" applyFont="1" applyFill="1" applyBorder="1" applyAlignment="1" applyProtection="1">
      <alignment horizontal="center"/>
      <protection locked="0"/>
    </xf>
    <xf numFmtId="1" fontId="41" fillId="8" borderId="0" xfId="0" applyNumberFormat="1" applyFont="1" applyFill="1" applyBorder="1" applyAlignment="1" applyProtection="1">
      <alignment horizontal="center"/>
      <protection locked="0"/>
    </xf>
    <xf numFmtId="1" fontId="41" fillId="8" borderId="50" xfId="0" applyNumberFormat="1" applyFont="1" applyFill="1" applyBorder="1" applyAlignment="1" applyProtection="1">
      <alignment horizontal="center"/>
      <protection locked="0"/>
    </xf>
    <xf numFmtId="1" fontId="41" fillId="8" borderId="53" xfId="0" applyNumberFormat="1" applyFont="1" applyFill="1" applyBorder="1" applyAlignment="1" applyProtection="1">
      <alignment horizontal="center"/>
      <protection locked="0"/>
    </xf>
    <xf numFmtId="0" fontId="12" fillId="5" borderId="8" xfId="0" applyFont="1" applyFill="1" applyBorder="1" applyAlignment="1"/>
    <xf numFmtId="0" fontId="35" fillId="0" borderId="5" xfId="0" applyFont="1" applyBorder="1" applyAlignment="1"/>
    <xf numFmtId="0" fontId="12" fillId="5" borderId="60" xfId="0" applyFont="1" applyFill="1" applyBorder="1" applyAlignment="1"/>
    <xf numFmtId="0" fontId="12" fillId="5" borderId="61" xfId="0" applyFont="1" applyFill="1" applyBorder="1" applyAlignment="1"/>
    <xf numFmtId="0" fontId="58" fillId="5" borderId="60" xfId="0" applyFont="1" applyFill="1" applyBorder="1" applyAlignment="1"/>
    <xf numFmtId="0" fontId="58" fillId="5" borderId="61" xfId="0" applyFont="1" applyFill="1" applyBorder="1" applyAlignment="1"/>
    <xf numFmtId="164" fontId="22" fillId="5" borderId="8" xfId="2" applyNumberFormat="1" applyFont="1" applyFill="1" applyBorder="1" applyAlignment="1"/>
    <xf numFmtId="0" fontId="0" fillId="5" borderId="9" xfId="0" applyFont="1" applyFill="1" applyBorder="1" applyAlignment="1"/>
    <xf numFmtId="0" fontId="21" fillId="5" borderId="0" xfId="0" applyFont="1" applyFill="1" applyBorder="1" applyAlignment="1"/>
    <xf numFmtId="164" fontId="22" fillId="5" borderId="0" xfId="2" applyNumberFormat="1" applyFont="1" applyFill="1" applyBorder="1" applyAlignment="1"/>
    <xf numFmtId="0" fontId="0" fillId="5" borderId="0" xfId="0" applyFont="1" applyFill="1" applyBorder="1" applyAlignment="1"/>
    <xf numFmtId="0" fontId="12" fillId="5" borderId="34" xfId="0" applyFont="1" applyFill="1" applyBorder="1" applyAlignment="1"/>
    <xf numFmtId="0" fontId="12" fillId="5" borderId="36" xfId="0" applyFont="1" applyFill="1" applyBorder="1" applyAlignment="1"/>
    <xf numFmtId="0" fontId="42" fillId="5" borderId="48" xfId="0" applyFont="1" applyFill="1" applyBorder="1" applyAlignment="1">
      <alignment wrapText="1"/>
    </xf>
    <xf numFmtId="0" fontId="42" fillId="5" borderId="75" xfId="0" applyFont="1" applyFill="1" applyBorder="1" applyAlignment="1">
      <alignment wrapText="1"/>
    </xf>
    <xf numFmtId="0" fontId="0" fillId="0" borderId="8" xfId="0" applyFont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0" fontId="0" fillId="0" borderId="5" xfId="0" applyFont="1" applyBorder="1" applyAlignment="1" applyProtection="1">
      <protection locked="0"/>
    </xf>
    <xf numFmtId="0" fontId="33" fillId="4" borderId="8" xfId="0" applyFont="1" applyFill="1" applyBorder="1" applyAlignment="1">
      <alignment horizontal="left"/>
    </xf>
    <xf numFmtId="0" fontId="33" fillId="4" borderId="5" xfId="0" applyFont="1" applyFill="1" applyBorder="1" applyAlignment="1">
      <alignment horizontal="left"/>
    </xf>
    <xf numFmtId="0" fontId="51" fillId="3" borderId="8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43" fillId="2" borderId="8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8" fillId="5" borderId="34" xfId="0" applyFont="1" applyFill="1" applyBorder="1" applyAlignment="1"/>
    <xf numFmtId="0" fontId="48" fillId="5" borderId="36" xfId="0" applyFont="1" applyFill="1" applyBorder="1" applyAlignment="1"/>
    <xf numFmtId="0" fontId="12" fillId="5" borderId="5" xfId="0" applyFont="1" applyFill="1" applyBorder="1" applyAlignment="1"/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5" xfId="0" applyFont="1" applyBorder="1" applyAlignment="1"/>
    <xf numFmtId="14" fontId="7" fillId="0" borderId="8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9" xfId="0" applyBorder="1" applyAlignment="1"/>
    <xf numFmtId="0" fontId="0" fillId="0" borderId="5" xfId="0" applyBorder="1" applyAlignment="1"/>
    <xf numFmtId="0" fontId="52" fillId="5" borderId="0" xfId="0" applyFont="1" applyFill="1" applyBorder="1" applyAlignment="1"/>
    <xf numFmtId="0" fontId="0" fillId="5" borderId="0" xfId="0" applyFill="1" applyBorder="1" applyAlignment="1"/>
    <xf numFmtId="0" fontId="53" fillId="5" borderId="7" xfId="0" applyFont="1" applyFill="1" applyBorder="1" applyAlignment="1">
      <alignment horizontal="center"/>
    </xf>
    <xf numFmtId="0" fontId="53" fillId="5" borderId="10" xfId="0" applyFont="1" applyFill="1" applyBorder="1" applyAlignment="1">
      <alignment horizontal="center"/>
    </xf>
    <xf numFmtId="0" fontId="53" fillId="5" borderId="1" xfId="0" applyFont="1" applyFill="1" applyBorder="1" applyAlignment="1">
      <alignment horizontal="center"/>
    </xf>
    <xf numFmtId="0" fontId="54" fillId="8" borderId="8" xfId="0" applyFont="1" applyFill="1" applyBorder="1" applyAlignment="1"/>
    <xf numFmtId="0" fontId="55" fillId="0" borderId="9" xfId="0" applyFont="1" applyBorder="1" applyAlignment="1"/>
    <xf numFmtId="0" fontId="55" fillId="0" borderId="12" xfId="0" applyFont="1" applyBorder="1" applyAlignment="1"/>
    <xf numFmtId="0" fontId="55" fillId="0" borderId="5" xfId="0" applyFont="1" applyBorder="1" applyAlignment="1"/>
    <xf numFmtId="0" fontId="21" fillId="5" borderId="11" xfId="0" applyFont="1" applyFill="1" applyBorder="1" applyAlignment="1"/>
    <xf numFmtId="0" fontId="21" fillId="5" borderId="9" xfId="0" applyFont="1" applyFill="1" applyBorder="1" applyAlignment="1"/>
    <xf numFmtId="0" fontId="21" fillId="5" borderId="5" xfId="0" applyFont="1" applyFill="1" applyBorder="1" applyAlignment="1"/>
    <xf numFmtId="164" fontId="22" fillId="5" borderId="11" xfId="2" applyNumberFormat="1" applyFont="1" applyFill="1" applyBorder="1" applyAlignment="1"/>
    <xf numFmtId="0" fontId="56" fillId="5" borderId="7" xfId="0" applyFont="1" applyFill="1" applyBorder="1" applyAlignment="1"/>
    <xf numFmtId="0" fontId="21" fillId="5" borderId="10" xfId="0" applyFont="1" applyFill="1" applyBorder="1" applyAlignment="1"/>
    <xf numFmtId="0" fontId="21" fillId="5" borderId="8" xfId="0" applyFont="1" applyFill="1" applyBorder="1" applyAlignment="1"/>
    <xf numFmtId="0" fontId="34" fillId="2" borderId="81" xfId="0" applyFont="1" applyFill="1" applyBorder="1" applyAlignment="1">
      <alignment horizontal="center"/>
    </xf>
    <xf numFmtId="1" fontId="42" fillId="6" borderId="82" xfId="0" applyNumberFormat="1" applyFont="1" applyFill="1" applyBorder="1" applyAlignment="1" applyProtection="1">
      <alignment horizontal="center"/>
      <protection locked="0"/>
    </xf>
    <xf numFmtId="1" fontId="41" fillId="6" borderId="72" xfId="0" applyNumberFormat="1" applyFont="1" applyFill="1" applyBorder="1" applyAlignment="1" applyProtection="1">
      <alignment horizontal="center"/>
      <protection locked="0"/>
    </xf>
    <xf numFmtId="1" fontId="41" fillId="6" borderId="25" xfId="0" applyNumberFormat="1" applyFont="1" applyFill="1" applyBorder="1" applyAlignment="1" applyProtection="1">
      <alignment horizontal="center"/>
      <protection locked="0"/>
    </xf>
    <xf numFmtId="1" fontId="41" fillId="6" borderId="76" xfId="0" applyNumberFormat="1" applyFont="1" applyFill="1" applyBorder="1" applyAlignment="1" applyProtection="1">
      <alignment horizontal="center"/>
      <protection locked="0"/>
    </xf>
    <xf numFmtId="0" fontId="43" fillId="2" borderId="19" xfId="0" applyFont="1" applyFill="1" applyBorder="1" applyAlignment="1">
      <alignment horizontal="center" vertical="center"/>
    </xf>
    <xf numFmtId="1" fontId="51" fillId="2" borderId="51" xfId="0" applyNumberFormat="1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center" vertical="center"/>
    </xf>
    <xf numFmtId="1" fontId="42" fillId="3" borderId="45" xfId="0" applyNumberFormat="1" applyFont="1" applyFill="1" applyBorder="1" applyAlignment="1" applyProtection="1">
      <alignment horizontal="center"/>
      <protection locked="0"/>
    </xf>
    <xf numFmtId="1" fontId="42" fillId="6" borderId="35" xfId="0" applyNumberFormat="1" applyFont="1" applyFill="1" applyBorder="1" applyAlignment="1" applyProtection="1">
      <alignment horizontal="center"/>
      <protection locked="0"/>
    </xf>
    <xf numFmtId="1" fontId="42" fillId="6" borderId="36" xfId="0" applyNumberFormat="1" applyFont="1" applyFill="1" applyBorder="1" applyAlignment="1" applyProtection="1">
      <alignment horizontal="center"/>
      <protection locked="0"/>
    </xf>
    <xf numFmtId="1" fontId="42" fillId="3" borderId="55" xfId="0" applyNumberFormat="1" applyFont="1" applyFill="1" applyBorder="1" applyAlignment="1" applyProtection="1">
      <alignment horizontal="center"/>
      <protection locked="0"/>
    </xf>
    <xf numFmtId="0" fontId="51" fillId="2" borderId="57" xfId="0" applyFont="1" applyFill="1" applyBorder="1" applyAlignment="1">
      <alignment horizontal="center" vertical="center"/>
    </xf>
    <xf numFmtId="1" fontId="51" fillId="2" borderId="19" xfId="0" applyNumberFormat="1" applyFont="1" applyFill="1" applyBorder="1" applyAlignment="1">
      <alignment horizontal="center" vertical="center"/>
    </xf>
    <xf numFmtId="1" fontId="42" fillId="6" borderId="34" xfId="0" applyNumberFormat="1" applyFont="1" applyFill="1" applyBorder="1" applyAlignment="1" applyProtection="1">
      <alignment horizontal="center"/>
      <protection locked="0"/>
    </xf>
    <xf numFmtId="0" fontId="14" fillId="3" borderId="72" xfId="0" applyFont="1" applyFill="1" applyBorder="1" applyAlignment="1">
      <alignment horizontal="left"/>
    </xf>
    <xf numFmtId="0" fontId="14" fillId="3" borderId="25" xfId="0" applyFont="1" applyFill="1" applyBorder="1" applyAlignment="1">
      <alignment horizontal="left"/>
    </xf>
    <xf numFmtId="0" fontId="15" fillId="0" borderId="21" xfId="0" applyFont="1" applyBorder="1" applyAlignment="1">
      <alignment horizontal="left"/>
    </xf>
    <xf numFmtId="1" fontId="41" fillId="6" borderId="34" xfId="0" applyNumberFormat="1" applyFont="1" applyFill="1" applyBorder="1" applyAlignment="1" applyProtection="1">
      <alignment horizontal="center"/>
      <protection locked="0"/>
    </xf>
    <xf numFmtId="1" fontId="41" fillId="6" borderId="35" xfId="0" applyNumberFormat="1" applyFont="1" applyFill="1" applyBorder="1" applyAlignment="1" applyProtection="1">
      <alignment horizontal="center"/>
      <protection locked="0"/>
    </xf>
    <xf numFmtId="1" fontId="41" fillId="6" borderId="36" xfId="0" applyNumberFormat="1" applyFont="1" applyFill="1" applyBorder="1" applyAlignment="1" applyProtection="1">
      <alignment horizontal="center"/>
      <protection locked="0"/>
    </xf>
    <xf numFmtId="0" fontId="34" fillId="2" borderId="36" xfId="0" applyFont="1" applyFill="1" applyBorder="1" applyAlignment="1">
      <alignment horizontal="center"/>
    </xf>
    <xf numFmtId="0" fontId="34" fillId="2" borderId="16" xfId="0" applyFont="1" applyFill="1" applyBorder="1" applyAlignment="1">
      <alignment horizontal="center"/>
    </xf>
    <xf numFmtId="0" fontId="14" fillId="3" borderId="40" xfId="0" applyFont="1" applyFill="1" applyBorder="1" applyAlignment="1">
      <alignment horizontal="left"/>
    </xf>
    <xf numFmtId="0" fontId="14" fillId="3" borderId="41" xfId="0" applyFont="1" applyFill="1" applyBorder="1" applyAlignment="1">
      <alignment horizontal="left"/>
    </xf>
    <xf numFmtId="0" fontId="15" fillId="0" borderId="63" xfId="0" applyFont="1" applyBorder="1" applyAlignment="1">
      <alignment horizontal="left"/>
    </xf>
    <xf numFmtId="0" fontId="34" fillId="2" borderId="35" xfId="0" applyFont="1" applyFill="1" applyBorder="1" applyAlignment="1">
      <alignment horizontal="center"/>
    </xf>
    <xf numFmtId="1" fontId="51" fillId="2" borderId="67" xfId="0" applyNumberFormat="1" applyFont="1" applyFill="1" applyBorder="1" applyAlignment="1">
      <alignment horizontal="center" vertical="center"/>
    </xf>
    <xf numFmtId="1" fontId="42" fillId="8" borderId="60" xfId="0" applyNumberFormat="1" applyFont="1" applyFill="1" applyBorder="1" applyAlignment="1" applyProtection="1">
      <alignment horizontal="center"/>
      <protection locked="0"/>
    </xf>
    <xf numFmtId="1" fontId="42" fillId="8" borderId="65" xfId="0" applyNumberFormat="1" applyFont="1" applyFill="1" applyBorder="1" applyAlignment="1" applyProtection="1">
      <alignment horizontal="center"/>
      <protection locked="0"/>
    </xf>
    <xf numFmtId="1" fontId="42" fillId="8" borderId="61" xfId="0" applyNumberFormat="1" applyFont="1" applyFill="1" applyBorder="1" applyAlignment="1" applyProtection="1">
      <alignment horizontal="center"/>
      <protection locked="0"/>
    </xf>
    <xf numFmtId="1" fontId="42" fillId="8" borderId="83" xfId="0" applyNumberFormat="1" applyFont="1" applyFill="1" applyBorder="1" applyAlignment="1" applyProtection="1">
      <alignment horizontal="center"/>
      <protection locked="0"/>
    </xf>
    <xf numFmtId="1" fontId="42" fillId="8" borderId="41" xfId="0" applyNumberFormat="1" applyFont="1" applyFill="1" applyBorder="1" applyAlignment="1" applyProtection="1">
      <alignment horizontal="center"/>
      <protection locked="0"/>
    </xf>
    <xf numFmtId="1" fontId="42" fillId="8" borderId="42" xfId="0" applyNumberFormat="1" applyFont="1" applyFill="1" applyBorder="1" applyAlignment="1" applyProtection="1">
      <alignment horizontal="center"/>
      <protection locked="0"/>
    </xf>
    <xf numFmtId="1" fontId="42" fillId="8" borderId="24" xfId="0" applyNumberFormat="1" applyFont="1" applyFill="1" applyBorder="1" applyAlignment="1" applyProtection="1">
      <alignment horizontal="center"/>
      <protection locked="0"/>
    </xf>
    <xf numFmtId="1" fontId="42" fillId="8" borderId="39" xfId="0" applyNumberFormat="1" applyFont="1" applyFill="1" applyBorder="1" applyAlignment="1" applyProtection="1">
      <alignment horizontal="center"/>
      <protection locked="0"/>
    </xf>
    <xf numFmtId="1" fontId="42" fillId="8" borderId="6" xfId="0" applyNumberFormat="1" applyFont="1" applyFill="1" applyBorder="1" applyAlignment="1" applyProtection="1">
      <alignment horizontal="center"/>
      <protection locked="0"/>
    </xf>
    <xf numFmtId="0" fontId="58" fillId="5" borderId="8" xfId="0" applyFont="1" applyFill="1" applyBorder="1" applyAlignment="1"/>
  </cellXfs>
  <cellStyles count="3">
    <cellStyle name="Hyperlänk" xfId="1" builtinId="8"/>
    <cellStyle name="Normal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286"/>
  <sheetViews>
    <sheetView tabSelected="1" topLeftCell="E10" zoomScaleNormal="100" workbookViewId="0">
      <selection activeCell="F15" sqref="F15:Q15"/>
    </sheetView>
  </sheetViews>
  <sheetFormatPr defaultRowHeight="15" outlineLevelRow="1" outlineLevelCol="1" x14ac:dyDescent="0.25"/>
  <cols>
    <col min="1" max="4" width="8" hidden="1" customWidth="1" outlineLevel="1"/>
    <col min="5" max="5" width="11" customWidth="1" collapsed="1"/>
    <col min="6" max="6" width="15.140625" customWidth="1"/>
    <col min="7" max="7" width="31.140625" customWidth="1"/>
    <col min="8" max="8" width="14.7109375" customWidth="1"/>
    <col min="9" max="9" width="11.7109375" hidden="1" customWidth="1" outlineLevel="1"/>
    <col min="10" max="10" width="10" hidden="1" customWidth="1" outlineLevel="1"/>
    <col min="11" max="11" width="11.7109375" hidden="1" customWidth="1" outlineLevel="1"/>
    <col min="12" max="12" width="10.42578125" hidden="1" customWidth="1" outlineLevel="1"/>
    <col min="13" max="13" width="5" customWidth="1" collapsed="1"/>
    <col min="14" max="27" width="5" customWidth="1"/>
    <col min="28" max="28" width="4.85546875" customWidth="1"/>
    <col min="29" max="29" width="13.5703125" customWidth="1"/>
    <col min="30" max="30" width="17.5703125" customWidth="1"/>
    <col min="31" max="31" width="9.7109375" hidden="1" customWidth="1" outlineLevel="1"/>
    <col min="32" max="32" width="31.140625" hidden="1" customWidth="1" outlineLevel="1"/>
    <col min="33" max="33" width="3.140625" customWidth="1" collapsed="1"/>
    <col min="34" max="38" width="3.140625" customWidth="1"/>
    <col min="39" max="39" width="4.140625" customWidth="1"/>
    <col min="40" max="40" width="3.140625" customWidth="1"/>
    <col min="41" max="41" width="9.140625" customWidth="1"/>
    <col min="42" max="42" width="22.140625" customWidth="1"/>
    <col min="43" max="43" width="13.28515625" customWidth="1"/>
    <col min="44" max="44" width="16.140625" customWidth="1"/>
  </cols>
  <sheetData>
    <row r="1" spans="5:44" ht="15.75" hidden="1" outlineLevel="1" thickBot="1" x14ac:dyDescent="0.3"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" t="s">
        <v>23</v>
      </c>
    </row>
    <row r="2" spans="5:44" ht="27" hidden="1" customHeight="1" outlineLevel="1" thickBot="1" x14ac:dyDescent="0.45">
      <c r="E2" s="3"/>
      <c r="F2" s="12" t="s">
        <v>56</v>
      </c>
      <c r="G2" s="3"/>
      <c r="H2" s="3"/>
      <c r="I2" s="2"/>
      <c r="J2" s="2"/>
      <c r="K2" s="2"/>
      <c r="L2" s="2"/>
      <c r="M2" s="3"/>
      <c r="N2" s="3"/>
      <c r="O2" s="3"/>
      <c r="P2" s="3"/>
      <c r="Q2" s="3"/>
      <c r="R2" s="333"/>
      <c r="S2" s="334"/>
      <c r="T2" s="334"/>
      <c r="U2" s="334"/>
      <c r="V2" s="334"/>
      <c r="W2" s="334"/>
      <c r="X2" s="335"/>
    </row>
    <row r="3" spans="5:44" ht="21" hidden="1" outlineLevel="1" thickBot="1" x14ac:dyDescent="0.35">
      <c r="E3" s="3"/>
      <c r="F3" s="14" t="s">
        <v>103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 t="s">
        <v>24</v>
      </c>
    </row>
    <row r="4" spans="5:44" ht="15.75" hidden="1" customHeight="1" outlineLevel="1" thickBot="1" x14ac:dyDescent="0.3">
      <c r="E4" s="3"/>
      <c r="F4" s="10" t="s">
        <v>25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36" t="s">
        <v>93</v>
      </c>
      <c r="S4" s="337"/>
      <c r="T4" s="337"/>
      <c r="U4" s="337"/>
      <c r="V4" s="337"/>
      <c r="W4" s="337"/>
      <c r="X4" s="338"/>
    </row>
    <row r="5" spans="5:44" ht="15.75" hidden="1" outlineLevel="1" thickBot="1" x14ac:dyDescent="0.3">
      <c r="E5" s="3"/>
      <c r="F5" s="6" t="s">
        <v>26</v>
      </c>
      <c r="G5" s="9" t="s">
        <v>27</v>
      </c>
      <c r="H5" s="3"/>
      <c r="I5" s="3"/>
      <c r="J5" s="3"/>
      <c r="K5" s="3"/>
      <c r="L5" s="3"/>
      <c r="M5" s="3"/>
      <c r="N5" s="3"/>
      <c r="O5" s="3"/>
      <c r="P5" s="3"/>
      <c r="Q5" s="3"/>
      <c r="R5" s="4" t="s">
        <v>28</v>
      </c>
    </row>
    <row r="6" spans="5:44" ht="15.75" hidden="1" customHeight="1" outlineLevel="1" thickBot="1" x14ac:dyDescent="0.3">
      <c r="E6" s="3"/>
      <c r="F6" s="6" t="s">
        <v>29</v>
      </c>
      <c r="G6" s="9"/>
      <c r="H6" s="3"/>
      <c r="I6" s="3"/>
      <c r="J6" s="3"/>
      <c r="K6" s="3"/>
      <c r="L6" s="3"/>
      <c r="M6" s="3"/>
      <c r="N6" s="3"/>
      <c r="O6" s="3"/>
      <c r="P6" s="3"/>
      <c r="Q6" s="3"/>
      <c r="R6" s="339"/>
      <c r="S6" s="340"/>
      <c r="T6" s="340"/>
      <c r="U6" s="340"/>
      <c r="V6" s="340"/>
      <c r="W6" s="340"/>
      <c r="X6" s="341"/>
    </row>
    <row r="7" spans="5:44" ht="15.75" hidden="1" outlineLevel="1" thickBot="1" x14ac:dyDescent="0.3">
      <c r="E7" s="3"/>
      <c r="F7" s="6" t="s">
        <v>30</v>
      </c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5:44" ht="15.75" hidden="1" outlineLevel="1" thickBot="1" x14ac:dyDescent="0.3">
      <c r="E8" s="3"/>
      <c r="F8" s="6" t="s">
        <v>31</v>
      </c>
      <c r="G8" s="342" t="s">
        <v>32</v>
      </c>
      <c r="H8" s="342"/>
      <c r="I8" s="342"/>
      <c r="J8" s="342"/>
      <c r="K8" s="342"/>
      <c r="L8" s="342"/>
      <c r="M8" s="342"/>
      <c r="N8" s="342"/>
      <c r="O8" s="342"/>
      <c r="P8" s="343"/>
      <c r="Q8" s="8"/>
      <c r="R8" s="4" t="s">
        <v>33</v>
      </c>
    </row>
    <row r="9" spans="5:44" ht="15.75" hidden="1" customHeight="1" outlineLevel="1" thickBot="1" x14ac:dyDescent="0.3">
      <c r="E9" s="3"/>
      <c r="F9" s="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339"/>
      <c r="S9" s="340"/>
      <c r="T9" s="340"/>
      <c r="U9" s="340"/>
      <c r="V9" s="340"/>
      <c r="W9" s="340"/>
      <c r="X9" s="341"/>
    </row>
    <row r="10" spans="5:44" ht="13.5" customHeight="1" collapsed="1" thickBot="1" x14ac:dyDescent="0.3"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9"/>
      <c r="Z10" s="18"/>
      <c r="AA10" s="18"/>
      <c r="AB10" s="18"/>
      <c r="AC10" s="18"/>
      <c r="AD10" s="18"/>
      <c r="AE10" s="18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3"/>
    </row>
    <row r="11" spans="5:44" ht="18" customHeight="1" thickBot="1" x14ac:dyDescent="0.3">
      <c r="E11" s="22" t="s">
        <v>14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5"/>
      <c r="R11" s="26"/>
      <c r="S11" s="26"/>
      <c r="T11" s="26"/>
      <c r="U11" s="26"/>
      <c r="V11" s="26"/>
      <c r="W11" s="26"/>
      <c r="X11" s="26"/>
      <c r="Y11" s="26"/>
      <c r="Z11" s="26"/>
      <c r="AA11" s="27"/>
      <c r="AB11" s="27"/>
      <c r="AC11" s="28"/>
      <c r="AD11" s="29"/>
      <c r="AE11" s="18"/>
      <c r="AF11" s="18"/>
      <c r="AG11" s="18"/>
      <c r="AH11" s="18"/>
      <c r="AI11" s="18"/>
      <c r="AJ11" s="18"/>
      <c r="AK11" s="18"/>
      <c r="AL11" s="18"/>
      <c r="AM11" s="18"/>
      <c r="AN11" s="16"/>
      <c r="AO11" s="16"/>
      <c r="AP11" s="16"/>
      <c r="AQ11" s="16"/>
      <c r="AR11" s="13"/>
    </row>
    <row r="12" spans="5:44" ht="24" customHeight="1" x14ac:dyDescent="0.3">
      <c r="E12" s="30" t="s">
        <v>19</v>
      </c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3"/>
      <c r="Q12" s="21" t="s">
        <v>62</v>
      </c>
      <c r="R12" s="34"/>
      <c r="S12" s="32"/>
      <c r="T12" s="32"/>
      <c r="U12" s="35"/>
      <c r="V12" s="35"/>
      <c r="W12" s="31"/>
      <c r="X12" s="31"/>
      <c r="Y12" s="31"/>
      <c r="Z12" s="31"/>
      <c r="AA12" s="36"/>
      <c r="AB12" s="36"/>
      <c r="AC12" s="37"/>
      <c r="AD12" s="29"/>
      <c r="AE12" s="18"/>
      <c r="AF12" s="18"/>
      <c r="AG12" s="18"/>
      <c r="AH12" s="18"/>
      <c r="AI12" s="18"/>
      <c r="AJ12" s="18"/>
      <c r="AK12" s="18"/>
      <c r="AL12" s="18"/>
      <c r="AM12" s="18"/>
      <c r="AN12" s="16"/>
      <c r="AO12" s="16"/>
      <c r="AP12" s="16"/>
      <c r="AQ12" s="16"/>
      <c r="AR12" s="13"/>
    </row>
    <row r="13" spans="5:44" ht="25.5" customHeight="1" thickBot="1" x14ac:dyDescent="0.35">
      <c r="E13" s="38" t="s">
        <v>63</v>
      </c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/>
      <c r="Q13" s="42" t="s">
        <v>94</v>
      </c>
      <c r="R13" s="43"/>
      <c r="S13" s="44"/>
      <c r="T13" s="44"/>
      <c r="U13" s="45"/>
      <c r="V13" s="45"/>
      <c r="W13" s="39"/>
      <c r="X13" s="39"/>
      <c r="Y13" s="39"/>
      <c r="Z13" s="39"/>
      <c r="AA13" s="44"/>
      <c r="AB13" s="44"/>
      <c r="AC13" s="46"/>
      <c r="AD13" s="29"/>
      <c r="AE13" s="18"/>
      <c r="AF13" s="18"/>
      <c r="AG13" s="18"/>
      <c r="AH13" s="18"/>
      <c r="AI13" s="18"/>
      <c r="AJ13" s="18"/>
      <c r="AK13" s="18"/>
      <c r="AL13" s="18"/>
      <c r="AM13" s="18"/>
      <c r="AN13" s="16"/>
      <c r="AO13" s="16"/>
      <c r="AP13" s="16"/>
      <c r="AQ13" s="16"/>
      <c r="AR13" s="13"/>
    </row>
    <row r="14" spans="5:44" ht="33" customHeight="1" thickBot="1" x14ac:dyDescent="0.45">
      <c r="E14" s="47" t="s">
        <v>197</v>
      </c>
      <c r="F14" s="48"/>
      <c r="G14" s="48"/>
      <c r="H14" s="47"/>
      <c r="I14" s="47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18"/>
      <c r="AF14" s="18"/>
      <c r="AG14" s="18"/>
      <c r="AH14" s="18"/>
      <c r="AI14" s="18"/>
      <c r="AJ14" s="18"/>
      <c r="AK14" s="18"/>
      <c r="AL14" s="18"/>
      <c r="AM14" s="18"/>
      <c r="AN14" s="16"/>
      <c r="AO14" s="16"/>
      <c r="AP14" s="16"/>
      <c r="AQ14" s="16"/>
      <c r="AR14" s="13"/>
    </row>
    <row r="15" spans="5:44" ht="16.5" thickBot="1" x14ac:dyDescent="0.3">
      <c r="E15" s="49" t="s">
        <v>7</v>
      </c>
      <c r="F15" s="320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2"/>
      <c r="R15" s="50"/>
      <c r="S15" s="323" t="s">
        <v>5</v>
      </c>
      <c r="T15" s="324"/>
      <c r="U15" s="325"/>
      <c r="V15" s="326"/>
      <c r="W15" s="326"/>
      <c r="X15" s="326"/>
      <c r="Y15" s="326"/>
      <c r="Z15" s="326"/>
      <c r="AA15" s="326"/>
      <c r="AB15" s="326"/>
      <c r="AC15" s="327"/>
      <c r="AD15" s="29"/>
      <c r="AE15" s="18"/>
      <c r="AF15" s="18"/>
      <c r="AG15" s="18"/>
      <c r="AH15" s="18"/>
      <c r="AI15" s="18"/>
      <c r="AJ15" s="18"/>
      <c r="AK15" s="18"/>
      <c r="AL15" s="18"/>
      <c r="AM15" s="18"/>
      <c r="AN15" s="16"/>
      <c r="AO15" s="16"/>
      <c r="AP15" s="16"/>
      <c r="AQ15" s="16"/>
      <c r="AR15" s="13"/>
    </row>
    <row r="16" spans="5:44" ht="16.5" thickBot="1" x14ac:dyDescent="0.3">
      <c r="E16" s="51" t="s">
        <v>6</v>
      </c>
      <c r="F16" s="320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2"/>
      <c r="R16" s="50"/>
      <c r="S16" s="323" t="s">
        <v>8</v>
      </c>
      <c r="T16" s="324"/>
      <c r="U16" s="325"/>
      <c r="V16" s="326"/>
      <c r="W16" s="326"/>
      <c r="X16" s="326"/>
      <c r="Y16" s="326"/>
      <c r="Z16" s="326"/>
      <c r="AA16" s="326"/>
      <c r="AB16" s="326"/>
      <c r="AC16" s="327"/>
      <c r="AD16" s="29"/>
      <c r="AE16" s="18"/>
      <c r="AF16" s="18"/>
      <c r="AG16" s="18"/>
      <c r="AH16" s="18"/>
      <c r="AI16" s="18"/>
      <c r="AJ16" s="18"/>
      <c r="AK16" s="18"/>
      <c r="AL16" s="18"/>
      <c r="AM16" s="18"/>
      <c r="AN16" s="16"/>
      <c r="AO16" s="16"/>
      <c r="AP16" s="16"/>
      <c r="AQ16" s="16"/>
      <c r="AR16" s="13"/>
    </row>
    <row r="17" spans="1:44" ht="15.75" thickBot="1" x14ac:dyDescent="0.3"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142"/>
      <c r="AF17" s="142"/>
      <c r="AG17" s="18"/>
      <c r="AH17" s="18"/>
      <c r="AI17" s="18"/>
      <c r="AJ17" s="18"/>
      <c r="AK17" s="18"/>
      <c r="AL17" s="18"/>
      <c r="AM17" s="18"/>
      <c r="AN17" s="16"/>
      <c r="AO17" s="16"/>
      <c r="AP17" s="16"/>
      <c r="AQ17" s="16"/>
      <c r="AR17" s="13"/>
    </row>
    <row r="18" spans="1:44" ht="15.75" thickBot="1" x14ac:dyDescent="0.3">
      <c r="E18" s="48"/>
      <c r="F18" s="48"/>
      <c r="G18" s="48"/>
      <c r="H18" s="346" t="s">
        <v>16</v>
      </c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8"/>
      <c r="AC18" s="48"/>
      <c r="AD18" s="318" t="s">
        <v>60</v>
      </c>
      <c r="AE18" s="16"/>
      <c r="AF18" s="16"/>
      <c r="AG18" s="16"/>
      <c r="AH18" s="16"/>
      <c r="AI18" s="18"/>
      <c r="AJ18" s="18"/>
      <c r="AK18" s="18"/>
      <c r="AL18" s="18"/>
      <c r="AM18" s="18"/>
      <c r="AN18" s="18"/>
      <c r="AO18" s="18"/>
      <c r="AP18" s="18"/>
      <c r="AQ18" s="18"/>
      <c r="AR18" s="15"/>
    </row>
    <row r="19" spans="1:44" ht="20.25" customHeight="1" thickBot="1" x14ac:dyDescent="0.3">
      <c r="A19" s="151" t="s">
        <v>73</v>
      </c>
      <c r="B19" t="s">
        <v>72</v>
      </c>
      <c r="C19" s="151" t="s">
        <v>74</v>
      </c>
      <c r="D19" t="s">
        <v>72</v>
      </c>
      <c r="E19" s="98" t="s">
        <v>17</v>
      </c>
      <c r="F19" s="328" t="s">
        <v>15</v>
      </c>
      <c r="G19" s="329"/>
      <c r="H19" s="99" t="s">
        <v>22</v>
      </c>
      <c r="I19" s="102" t="s">
        <v>37</v>
      </c>
      <c r="J19" s="102" t="s">
        <v>46</v>
      </c>
      <c r="K19" s="102" t="s">
        <v>38</v>
      </c>
      <c r="L19" s="102" t="s">
        <v>46</v>
      </c>
      <c r="M19" s="100">
        <v>116</v>
      </c>
      <c r="N19" s="101">
        <v>128</v>
      </c>
      <c r="O19" s="101">
        <v>140</v>
      </c>
      <c r="P19" s="101">
        <v>152</v>
      </c>
      <c r="Q19" s="101">
        <v>164</v>
      </c>
      <c r="R19" s="102">
        <v>176</v>
      </c>
      <c r="S19" s="103" t="s">
        <v>57</v>
      </c>
      <c r="T19" s="137" t="s">
        <v>13</v>
      </c>
      <c r="U19" s="101" t="s">
        <v>4</v>
      </c>
      <c r="V19" s="101" t="s">
        <v>3</v>
      </c>
      <c r="W19" s="101" t="s">
        <v>2</v>
      </c>
      <c r="X19" s="101" t="s">
        <v>1</v>
      </c>
      <c r="Y19" s="101" t="s">
        <v>0</v>
      </c>
      <c r="Z19" s="102" t="s">
        <v>54</v>
      </c>
      <c r="AA19" s="104" t="s">
        <v>55</v>
      </c>
      <c r="AB19" s="160" t="s">
        <v>34</v>
      </c>
      <c r="AC19" s="247" t="s">
        <v>35</v>
      </c>
      <c r="AD19" s="319"/>
      <c r="AE19" s="174" t="s">
        <v>70</v>
      </c>
      <c r="AF19" s="174" t="s">
        <v>71</v>
      </c>
      <c r="AG19" s="16"/>
      <c r="AH19" s="16"/>
      <c r="AI19" s="18"/>
      <c r="AJ19" s="18"/>
      <c r="AK19" s="18"/>
      <c r="AL19" s="18"/>
      <c r="AM19" s="18"/>
      <c r="AN19" s="18"/>
      <c r="AO19" s="18"/>
      <c r="AP19" s="18"/>
      <c r="AQ19" s="18"/>
      <c r="AR19" s="15"/>
    </row>
    <row r="20" spans="1:44" ht="20.25" customHeight="1" thickBot="1" x14ac:dyDescent="0.3">
      <c r="A20" s="150">
        <v>339</v>
      </c>
      <c r="B20" s="107">
        <v>455</v>
      </c>
      <c r="C20" s="150">
        <v>379</v>
      </c>
      <c r="D20" s="107">
        <v>509</v>
      </c>
      <c r="E20" s="215" t="s">
        <v>75</v>
      </c>
      <c r="F20" s="309" t="s">
        <v>120</v>
      </c>
      <c r="G20" s="310"/>
      <c r="H20" s="216" t="s">
        <v>84</v>
      </c>
      <c r="I20" s="114" t="s">
        <v>121</v>
      </c>
      <c r="J20" s="109">
        <v>151122</v>
      </c>
      <c r="K20" s="109" t="s">
        <v>122</v>
      </c>
      <c r="L20" s="116">
        <v>151124</v>
      </c>
      <c r="M20" s="249" t="s">
        <v>12</v>
      </c>
      <c r="N20" s="296"/>
      <c r="O20" s="297"/>
      <c r="P20" s="297"/>
      <c r="Q20" s="298"/>
      <c r="R20" s="250" t="s">
        <v>12</v>
      </c>
      <c r="S20" s="251">
        <f t="shared" ref="S20:S21" si="0">SUM(M20:R20)</f>
        <v>0</v>
      </c>
      <c r="T20" s="169" t="s">
        <v>12</v>
      </c>
      <c r="U20" s="299"/>
      <c r="V20" s="300"/>
      <c r="W20" s="300"/>
      <c r="X20" s="300"/>
      <c r="Y20" s="300"/>
      <c r="Z20" s="301"/>
      <c r="AA20" s="169" t="s">
        <v>12</v>
      </c>
      <c r="AB20" s="252">
        <f t="shared" ref="AB20" si="1">SUM(T20:AA20)</f>
        <v>0</v>
      </c>
      <c r="AC20" s="253">
        <f t="shared" ref="AC20" si="2">(A20*(N20+O20+P20+Q20))+(C20*(U20+V20+W20+X20+Y20+Z20))</f>
        <v>0</v>
      </c>
      <c r="AD20" s="245">
        <f t="shared" ref="AD20" si="3">(B20*(N20+O20+P20+Q20))+(D20*(U20+V20+W20+X20+Y20+Z20))</f>
        <v>0</v>
      </c>
      <c r="AE20" s="146"/>
      <c r="AF20" s="146"/>
      <c r="AG20" s="217" t="s">
        <v>126</v>
      </c>
      <c r="AH20" s="16"/>
      <c r="AI20" s="18"/>
      <c r="AJ20" s="18"/>
      <c r="AK20" s="18"/>
      <c r="AL20" s="18"/>
      <c r="AM20" s="18"/>
      <c r="AN20" s="18"/>
      <c r="AO20" s="18"/>
      <c r="AP20" s="18"/>
      <c r="AQ20" s="18"/>
      <c r="AR20" s="15"/>
    </row>
    <row r="21" spans="1:44" ht="20.25" customHeight="1" thickBot="1" x14ac:dyDescent="0.3">
      <c r="A21" s="150"/>
      <c r="B21" s="107"/>
      <c r="C21" s="150">
        <v>379</v>
      </c>
      <c r="D21" s="107">
        <v>509</v>
      </c>
      <c r="E21" s="215" t="s">
        <v>123</v>
      </c>
      <c r="F21" s="309" t="s">
        <v>124</v>
      </c>
      <c r="G21" s="310"/>
      <c r="H21" s="216" t="s">
        <v>84</v>
      </c>
      <c r="I21" s="114" t="s">
        <v>101</v>
      </c>
      <c r="J21" s="109" t="s">
        <v>101</v>
      </c>
      <c r="K21" s="109" t="s">
        <v>125</v>
      </c>
      <c r="L21" s="115">
        <v>151123</v>
      </c>
      <c r="M21" s="190" t="s">
        <v>12</v>
      </c>
      <c r="N21" s="186" t="s">
        <v>12</v>
      </c>
      <c r="O21" s="186" t="s">
        <v>12</v>
      </c>
      <c r="P21" s="186" t="s">
        <v>12</v>
      </c>
      <c r="Q21" s="186" t="s">
        <v>12</v>
      </c>
      <c r="R21" s="106" t="s">
        <v>12</v>
      </c>
      <c r="S21" s="365">
        <f t="shared" si="0"/>
        <v>0</v>
      </c>
      <c r="T21" s="260" t="s">
        <v>12</v>
      </c>
      <c r="U21" s="302"/>
      <c r="V21" s="303"/>
      <c r="W21" s="303"/>
      <c r="X21" s="303"/>
      <c r="Y21" s="303"/>
      <c r="Z21" s="304"/>
      <c r="AA21" s="212" t="s">
        <v>12</v>
      </c>
      <c r="AB21" s="366">
        <f t="shared" ref="AB21" si="4">SUM(U21:AA21)</f>
        <v>0</v>
      </c>
      <c r="AC21" s="255">
        <f t="shared" ref="AC21" si="5">C21*(U21+V21+W21+X21+Y21+Z21)</f>
        <v>0</v>
      </c>
      <c r="AD21" s="256">
        <f t="shared" ref="AD21" si="6">D21*(U21+V21+W21+X21+Y21+Z21)</f>
        <v>0</v>
      </c>
      <c r="AE21" s="146"/>
      <c r="AF21" s="146"/>
      <c r="AG21" s="217" t="s">
        <v>126</v>
      </c>
      <c r="AH21" s="16"/>
      <c r="AI21" s="199"/>
      <c r="AJ21" s="199"/>
      <c r="AK21" s="199"/>
      <c r="AL21" s="199"/>
      <c r="AM21" s="199"/>
      <c r="AN21" s="199"/>
      <c r="AO21" s="199"/>
      <c r="AP21" s="199"/>
      <c r="AQ21" s="199"/>
      <c r="AR21" s="15"/>
    </row>
    <row r="22" spans="1:44" ht="20.25" customHeight="1" thickBot="1" x14ac:dyDescent="0.3">
      <c r="A22" s="150">
        <v>255</v>
      </c>
      <c r="B22" s="11">
        <v>339</v>
      </c>
      <c r="C22" s="150">
        <v>255</v>
      </c>
      <c r="D22" s="11">
        <v>339</v>
      </c>
      <c r="E22" s="155" t="s">
        <v>110</v>
      </c>
      <c r="F22" s="309" t="s">
        <v>111</v>
      </c>
      <c r="G22" s="310"/>
      <c r="H22" s="216" t="s">
        <v>85</v>
      </c>
      <c r="I22" s="114"/>
      <c r="J22" s="109"/>
      <c r="K22" s="109" t="s">
        <v>109</v>
      </c>
      <c r="L22" s="115">
        <v>140149</v>
      </c>
      <c r="M22" s="197" t="s">
        <v>12</v>
      </c>
      <c r="N22" s="388"/>
      <c r="O22" s="389"/>
      <c r="P22" s="389"/>
      <c r="Q22" s="390"/>
      <c r="R22" s="198" t="s">
        <v>12</v>
      </c>
      <c r="S22" s="257">
        <f t="shared" ref="S22:S23" si="7">SUM(M22:R22)</f>
        <v>0</v>
      </c>
      <c r="T22" s="57" t="s">
        <v>12</v>
      </c>
      <c r="U22" s="200" t="s">
        <v>12</v>
      </c>
      <c r="V22" s="394"/>
      <c r="W22" s="395"/>
      <c r="X22" s="395"/>
      <c r="Y22" s="395"/>
      <c r="Z22" s="396"/>
      <c r="AA22" s="198" t="s">
        <v>12</v>
      </c>
      <c r="AB22" s="367">
        <f>SUM(T22:AA22)</f>
        <v>0</v>
      </c>
      <c r="AC22" s="158">
        <f>(A22*(N22+O22+P22+Q22))+(C22*(V22+W22+X22+Y22+Z22))</f>
        <v>0</v>
      </c>
      <c r="AD22" s="54">
        <f t="shared" ref="AD22" si="8">(B22*(N22+O22+P22+Q22))+(D22*(V22+W22+X22+Y22+Z22))</f>
        <v>0</v>
      </c>
      <c r="AE22" s="146"/>
      <c r="AF22" s="146"/>
      <c r="AG22" s="217" t="s">
        <v>181</v>
      </c>
      <c r="AH22" s="16"/>
      <c r="AI22" s="211"/>
      <c r="AJ22" s="211"/>
      <c r="AK22" s="211"/>
      <c r="AL22" s="211"/>
      <c r="AM22" s="211"/>
      <c r="AN22" s="211"/>
      <c r="AO22" s="211"/>
      <c r="AP22" s="211"/>
      <c r="AQ22" s="211"/>
      <c r="AR22" s="15"/>
    </row>
    <row r="23" spans="1:44" ht="20.25" customHeight="1" thickBot="1" x14ac:dyDescent="0.3">
      <c r="A23" s="150"/>
      <c r="B23" s="107"/>
      <c r="C23" s="150">
        <v>255</v>
      </c>
      <c r="D23" s="107">
        <v>339</v>
      </c>
      <c r="E23" s="155" t="s">
        <v>141</v>
      </c>
      <c r="F23" s="309" t="s">
        <v>142</v>
      </c>
      <c r="G23" s="310"/>
      <c r="H23" s="397" t="s">
        <v>85</v>
      </c>
      <c r="I23" s="383" t="s">
        <v>101</v>
      </c>
      <c r="J23" s="384" t="s">
        <v>101</v>
      </c>
      <c r="K23" s="384" t="s">
        <v>140</v>
      </c>
      <c r="L23" s="385">
        <v>151510</v>
      </c>
      <c r="M23" s="179" t="s">
        <v>12</v>
      </c>
      <c r="N23" s="386" t="s">
        <v>12</v>
      </c>
      <c r="O23" s="386" t="s">
        <v>12</v>
      </c>
      <c r="P23" s="386" t="s">
        <v>12</v>
      </c>
      <c r="Q23" s="386" t="s">
        <v>12</v>
      </c>
      <c r="R23" s="193" t="s">
        <v>12</v>
      </c>
      <c r="S23" s="254">
        <f t="shared" si="7"/>
        <v>0</v>
      </c>
      <c r="T23" s="170" t="s">
        <v>12</v>
      </c>
      <c r="U23" s="391"/>
      <c r="V23" s="392"/>
      <c r="W23" s="392"/>
      <c r="X23" s="392"/>
      <c r="Y23" s="392"/>
      <c r="Z23" s="393"/>
      <c r="AA23" s="181" t="s">
        <v>12</v>
      </c>
      <c r="AB23" s="387">
        <f t="shared" ref="AB23" si="9">SUM(U23:AA23)</f>
        <v>0</v>
      </c>
      <c r="AC23" s="255">
        <f>C23*(U23+V23+W23+X23+Y23+Z23)</f>
        <v>0</v>
      </c>
      <c r="AD23" s="256">
        <f>D23*(U23+V23+W23+X23+Y23+Z23)</f>
        <v>0</v>
      </c>
      <c r="AE23" s="146"/>
      <c r="AF23" s="146"/>
      <c r="AG23" s="217" t="s">
        <v>181</v>
      </c>
      <c r="AH23" s="16"/>
      <c r="AI23" s="211"/>
      <c r="AJ23" s="211"/>
      <c r="AK23" s="211"/>
      <c r="AL23" s="211"/>
      <c r="AM23" s="211"/>
      <c r="AN23" s="211"/>
      <c r="AO23" s="211"/>
      <c r="AP23" s="211"/>
      <c r="AQ23" s="211"/>
      <c r="AR23" s="15"/>
    </row>
    <row r="24" spans="1:44" ht="20.25" customHeight="1" thickBot="1" x14ac:dyDescent="0.3">
      <c r="A24" s="11">
        <v>149</v>
      </c>
      <c r="B24" s="11">
        <v>199</v>
      </c>
      <c r="C24" s="150">
        <v>149</v>
      </c>
      <c r="D24" s="11">
        <v>199</v>
      </c>
      <c r="E24" s="153" t="s">
        <v>104</v>
      </c>
      <c r="F24" s="330" t="s">
        <v>105</v>
      </c>
      <c r="G24" s="331"/>
      <c r="H24" s="154" t="s">
        <v>85</v>
      </c>
      <c r="I24" s="375"/>
      <c r="J24" s="376"/>
      <c r="K24" s="376" t="s">
        <v>106</v>
      </c>
      <c r="L24" s="377">
        <v>140558</v>
      </c>
      <c r="M24" s="195" t="s">
        <v>12</v>
      </c>
      <c r="N24" s="378"/>
      <c r="O24" s="379"/>
      <c r="P24" s="379"/>
      <c r="Q24" s="380"/>
      <c r="R24" s="241" t="s">
        <v>12</v>
      </c>
      <c r="S24" s="263">
        <f>SUM(M24:R24)</f>
        <v>0</v>
      </c>
      <c r="T24" s="268" t="s">
        <v>12</v>
      </c>
      <c r="U24" s="381" t="s">
        <v>12</v>
      </c>
      <c r="V24" s="362"/>
      <c r="W24" s="363"/>
      <c r="X24" s="363"/>
      <c r="Y24" s="363"/>
      <c r="Z24" s="364"/>
      <c r="AA24" s="382" t="s">
        <v>12</v>
      </c>
      <c r="AB24" s="214">
        <f>SUM(T24:AA24)</f>
        <v>0</v>
      </c>
      <c r="AC24" s="159">
        <f>C24*(N24+O24+P24+Q24+V24+W24+X24+Y24+Z24)</f>
        <v>0</v>
      </c>
      <c r="AD24" s="53">
        <f>D24*(N24+O24+P24+Q24+V24+W24+X24+Y24+Z24)</f>
        <v>0</v>
      </c>
      <c r="AE24" s="146"/>
      <c r="AF24" s="146"/>
      <c r="AG24" s="16"/>
      <c r="AH24" s="16"/>
      <c r="AI24" s="18"/>
      <c r="AJ24" s="18"/>
      <c r="AK24" s="18"/>
      <c r="AL24" s="18"/>
      <c r="AM24" s="18"/>
      <c r="AN24" s="18"/>
      <c r="AO24" s="18"/>
      <c r="AP24" s="18"/>
      <c r="AQ24" s="18"/>
      <c r="AR24" s="15"/>
    </row>
    <row r="25" spans="1:44" ht="20.25" customHeight="1" thickBot="1" x14ac:dyDescent="0.3">
      <c r="A25" s="150"/>
      <c r="B25" s="107"/>
      <c r="C25" s="150">
        <v>149</v>
      </c>
      <c r="D25" s="107">
        <v>199</v>
      </c>
      <c r="E25" s="110" t="s">
        <v>116</v>
      </c>
      <c r="F25" s="330" t="s">
        <v>179</v>
      </c>
      <c r="G25" s="331"/>
      <c r="H25" s="111" t="s">
        <v>91</v>
      </c>
      <c r="I25" s="114" t="s">
        <v>101</v>
      </c>
      <c r="J25" s="109" t="s">
        <v>101</v>
      </c>
      <c r="K25" s="109" t="s">
        <v>117</v>
      </c>
      <c r="L25" s="115">
        <v>151511</v>
      </c>
      <c r="M25" s="57" t="s">
        <v>12</v>
      </c>
      <c r="N25" s="58" t="s">
        <v>12</v>
      </c>
      <c r="O25" s="58" t="s">
        <v>12</v>
      </c>
      <c r="P25" s="58" t="s">
        <v>12</v>
      </c>
      <c r="Q25" s="58" t="s">
        <v>12</v>
      </c>
      <c r="R25" s="59" t="s">
        <v>12</v>
      </c>
      <c r="S25" s="191">
        <f t="shared" ref="S25:S26" si="10">SUM(M25:R25)</f>
        <v>0</v>
      </c>
      <c r="T25" s="166" t="s">
        <v>12</v>
      </c>
      <c r="U25" s="163"/>
      <c r="V25" s="96"/>
      <c r="W25" s="96"/>
      <c r="X25" s="96"/>
      <c r="Y25" s="96"/>
      <c r="Z25" s="97"/>
      <c r="AA25" s="198" t="s">
        <v>12</v>
      </c>
      <c r="AB25" s="258">
        <f t="shared" ref="AB25:AB26" si="11">SUM(U25:AA25)</f>
        <v>0</v>
      </c>
      <c r="AC25" s="158">
        <f t="shared" ref="AC25:AC26" si="12">C25*(U25+V25+W25+X25+Y25+Z25)</f>
        <v>0</v>
      </c>
      <c r="AD25" s="54">
        <f t="shared" ref="AD25:AD26" si="13">D25*(U25+V25+W25+X25+Y25+Z25)</f>
        <v>0</v>
      </c>
      <c r="AE25" s="146"/>
      <c r="AF25" s="146"/>
      <c r="AG25" s="16"/>
      <c r="AH25" s="16"/>
      <c r="AI25" s="199"/>
      <c r="AJ25" s="199"/>
      <c r="AK25" s="199"/>
      <c r="AL25" s="199"/>
      <c r="AM25" s="199"/>
      <c r="AN25" s="199"/>
      <c r="AO25" s="199"/>
      <c r="AP25" s="199"/>
      <c r="AQ25" s="199"/>
      <c r="AR25" s="15"/>
    </row>
    <row r="26" spans="1:44" ht="20.25" customHeight="1" thickBot="1" x14ac:dyDescent="0.3">
      <c r="A26" s="150"/>
      <c r="B26" s="107"/>
      <c r="C26" s="150">
        <v>149</v>
      </c>
      <c r="D26" s="107">
        <v>199</v>
      </c>
      <c r="E26" s="110" t="s">
        <v>118</v>
      </c>
      <c r="F26" s="330" t="s">
        <v>180</v>
      </c>
      <c r="G26" s="331"/>
      <c r="H26" s="111" t="s">
        <v>91</v>
      </c>
      <c r="I26" s="114" t="s">
        <v>101</v>
      </c>
      <c r="J26" s="109" t="s">
        <v>101</v>
      </c>
      <c r="K26" s="109" t="s">
        <v>119</v>
      </c>
      <c r="L26" s="115">
        <v>152524</v>
      </c>
      <c r="M26" s="57" t="s">
        <v>12</v>
      </c>
      <c r="N26" s="105" t="s">
        <v>12</v>
      </c>
      <c r="O26" s="188" t="s">
        <v>12</v>
      </c>
      <c r="P26" s="105" t="s">
        <v>12</v>
      </c>
      <c r="Q26" s="188" t="s">
        <v>12</v>
      </c>
      <c r="R26" s="106" t="s">
        <v>12</v>
      </c>
      <c r="S26" s="191">
        <f t="shared" si="10"/>
        <v>0</v>
      </c>
      <c r="T26" s="170" t="s">
        <v>12</v>
      </c>
      <c r="U26" s="276"/>
      <c r="V26" s="96"/>
      <c r="W26" s="194"/>
      <c r="X26" s="96"/>
      <c r="Y26" s="266"/>
      <c r="Z26" s="97"/>
      <c r="AA26" s="198" t="s">
        <v>12</v>
      </c>
      <c r="AB26" s="258">
        <f t="shared" si="11"/>
        <v>0</v>
      </c>
      <c r="AC26" s="158">
        <f t="shared" si="12"/>
        <v>0</v>
      </c>
      <c r="AD26" s="54">
        <f t="shared" si="13"/>
        <v>0</v>
      </c>
      <c r="AE26" s="146"/>
      <c r="AF26" s="146"/>
      <c r="AG26" s="16"/>
      <c r="AH26" s="16"/>
      <c r="AI26" s="199"/>
      <c r="AJ26" s="199"/>
      <c r="AK26" s="199"/>
      <c r="AL26" s="199"/>
      <c r="AM26" s="199"/>
      <c r="AN26" s="199"/>
      <c r="AO26" s="199"/>
      <c r="AP26" s="199"/>
      <c r="AQ26" s="199"/>
      <c r="AR26" s="15"/>
    </row>
    <row r="27" spans="1:44" ht="20.25" customHeight="1" thickBot="1" x14ac:dyDescent="0.3">
      <c r="A27" s="11"/>
      <c r="B27" s="11"/>
      <c r="C27" s="150">
        <v>65</v>
      </c>
      <c r="D27" s="11">
        <v>89</v>
      </c>
      <c r="E27" s="110" t="s">
        <v>76</v>
      </c>
      <c r="F27" s="307" t="s">
        <v>80</v>
      </c>
      <c r="G27" s="308"/>
      <c r="H27" s="111" t="s">
        <v>84</v>
      </c>
      <c r="I27" s="114"/>
      <c r="J27" s="109"/>
      <c r="K27" s="109" t="s">
        <v>87</v>
      </c>
      <c r="L27" s="115">
        <v>116909</v>
      </c>
      <c r="M27" s="277" t="s">
        <v>39</v>
      </c>
      <c r="N27" s="272"/>
      <c r="O27" s="277" t="s">
        <v>40</v>
      </c>
      <c r="P27" s="272"/>
      <c r="Q27" s="281" t="s">
        <v>41</v>
      </c>
      <c r="R27" s="272"/>
      <c r="S27" s="264" t="s">
        <v>42</v>
      </c>
      <c r="T27" s="272"/>
      <c r="U27" s="275" t="s">
        <v>43</v>
      </c>
      <c r="V27" s="278"/>
      <c r="W27" s="291" t="s">
        <v>44</v>
      </c>
      <c r="X27" s="290"/>
      <c r="Y27" s="291" t="s">
        <v>45</v>
      </c>
      <c r="Z27" s="290"/>
      <c r="AA27" s="198" t="s">
        <v>12</v>
      </c>
      <c r="AB27" s="258">
        <f>N27+P27+R27+T27+V27+X27+Z27</f>
        <v>0</v>
      </c>
      <c r="AC27" s="158">
        <f>C27*(P27+R27+N27+T27+V27+X27+Z27)</f>
        <v>0</v>
      </c>
      <c r="AD27" s="54">
        <f>D27*(P27+R27+N27+T27+V27+X27+Z27)</f>
        <v>0</v>
      </c>
      <c r="AE27" s="146"/>
      <c r="AF27" s="146"/>
      <c r="AG27" s="16"/>
      <c r="AH27" s="16"/>
      <c r="AI27" s="18"/>
      <c r="AJ27" s="18"/>
      <c r="AK27" s="18"/>
      <c r="AL27" s="18"/>
      <c r="AM27" s="18"/>
      <c r="AN27" s="18"/>
      <c r="AO27" s="18"/>
      <c r="AP27" s="18"/>
      <c r="AQ27" s="18"/>
      <c r="AR27" s="15"/>
    </row>
    <row r="28" spans="1:44" ht="20.25" customHeight="1" thickBot="1" x14ac:dyDescent="0.3">
      <c r="A28" s="11"/>
      <c r="B28" s="11"/>
      <c r="C28" s="150">
        <v>65</v>
      </c>
      <c r="D28" s="11">
        <v>89</v>
      </c>
      <c r="E28" s="110" t="s">
        <v>77</v>
      </c>
      <c r="F28" s="316" t="s">
        <v>81</v>
      </c>
      <c r="G28" s="317"/>
      <c r="H28" s="112" t="s">
        <v>85</v>
      </c>
      <c r="I28" s="114"/>
      <c r="J28" s="109"/>
      <c r="K28" s="109" t="s">
        <v>88</v>
      </c>
      <c r="L28" s="115">
        <v>116910</v>
      </c>
      <c r="M28" s="277" t="s">
        <v>39</v>
      </c>
      <c r="N28" s="278"/>
      <c r="O28" s="280" t="s">
        <v>40</v>
      </c>
      <c r="P28" s="278"/>
      <c r="Q28" s="282" t="s">
        <v>41</v>
      </c>
      <c r="R28" s="273"/>
      <c r="S28" s="264" t="s">
        <v>42</v>
      </c>
      <c r="T28" s="273"/>
      <c r="U28" s="274" t="s">
        <v>43</v>
      </c>
      <c r="V28" s="278"/>
      <c r="W28" s="292" t="s">
        <v>44</v>
      </c>
      <c r="X28" s="290"/>
      <c r="Y28" s="292" t="s">
        <v>45</v>
      </c>
      <c r="Z28" s="290"/>
      <c r="AA28" s="198" t="s">
        <v>12</v>
      </c>
      <c r="AB28" s="258">
        <f>N28+P28+R28+T28+V28+X28+Z28</f>
        <v>0</v>
      </c>
      <c r="AC28" s="158">
        <f>C28*(P28+R28+N28+T28+V28+X28+Z28)</f>
        <v>0</v>
      </c>
      <c r="AD28" s="54">
        <f>D28*(P28+R28+N28+T28+V28+X28+Z28)</f>
        <v>0</v>
      </c>
      <c r="AE28" s="146"/>
      <c r="AF28" s="146"/>
      <c r="AG28" s="18"/>
      <c r="AH28" s="16"/>
      <c r="AI28" s="18"/>
      <c r="AJ28" s="18"/>
      <c r="AK28" s="18"/>
      <c r="AL28" s="18"/>
      <c r="AM28" s="18"/>
      <c r="AN28" s="18"/>
      <c r="AO28" s="18"/>
      <c r="AP28" s="18"/>
      <c r="AQ28" s="18"/>
      <c r="AR28" s="15"/>
    </row>
    <row r="29" spans="1:44" ht="20.25" customHeight="1" thickBot="1" x14ac:dyDescent="0.3">
      <c r="A29" s="150">
        <v>225</v>
      </c>
      <c r="B29" s="11">
        <v>249</v>
      </c>
      <c r="C29" s="150">
        <v>225</v>
      </c>
      <c r="D29" s="11">
        <v>249</v>
      </c>
      <c r="E29" s="110" t="s">
        <v>78</v>
      </c>
      <c r="F29" s="305" t="s">
        <v>82</v>
      </c>
      <c r="G29" s="332"/>
      <c r="H29" s="111" t="s">
        <v>85</v>
      </c>
      <c r="I29" s="114"/>
      <c r="J29" s="113"/>
      <c r="K29" s="109" t="s">
        <v>89</v>
      </c>
      <c r="L29" s="115">
        <v>116907</v>
      </c>
      <c r="M29" s="166" t="s">
        <v>12</v>
      </c>
      <c r="N29" s="164"/>
      <c r="O29" s="279"/>
      <c r="P29" s="96"/>
      <c r="Q29" s="95"/>
      <c r="R29" s="241" t="s">
        <v>12</v>
      </c>
      <c r="S29" s="191">
        <f t="shared" ref="S29:S47" si="14">SUM(M29:R29)</f>
        <v>0</v>
      </c>
      <c r="T29" s="268" t="s">
        <v>12</v>
      </c>
      <c r="U29" s="59" t="s">
        <v>12</v>
      </c>
      <c r="V29" s="164"/>
      <c r="W29" s="225"/>
      <c r="X29" s="96"/>
      <c r="Y29" s="225"/>
      <c r="Z29" s="97"/>
      <c r="AA29" s="198" t="s">
        <v>12</v>
      </c>
      <c r="AB29" s="178">
        <f>SUM(T29:AA29)</f>
        <v>0</v>
      </c>
      <c r="AC29" s="158">
        <f>(A29*(N29+O29+P29+Q29))+(C29*(V29+W29+X29+Y29+Z29))</f>
        <v>0</v>
      </c>
      <c r="AD29" s="54">
        <f t="shared" ref="AD29:AD35" si="15">(B29*(N29+O29+P29+Q29))+(D29*(V29+W29+X29+Y29+Z29))</f>
        <v>0</v>
      </c>
      <c r="AE29" s="146"/>
      <c r="AF29" s="146"/>
      <c r="AG29" s="16"/>
      <c r="AH29" s="16"/>
      <c r="AI29" s="141"/>
      <c r="AJ29" s="141"/>
      <c r="AK29" s="141"/>
      <c r="AL29" s="141"/>
      <c r="AM29" s="141"/>
      <c r="AN29" s="141"/>
      <c r="AO29" s="141"/>
      <c r="AP29" s="141"/>
      <c r="AQ29" s="141"/>
      <c r="AR29" s="15"/>
    </row>
    <row r="30" spans="1:44" ht="20.25" customHeight="1" thickBot="1" x14ac:dyDescent="0.3">
      <c r="A30" s="150">
        <v>299</v>
      </c>
      <c r="B30" s="11">
        <v>399</v>
      </c>
      <c r="C30" s="150">
        <v>299</v>
      </c>
      <c r="D30" s="11">
        <v>399</v>
      </c>
      <c r="E30" s="110" t="s">
        <v>79</v>
      </c>
      <c r="F30" s="307" t="s">
        <v>83</v>
      </c>
      <c r="G30" s="308"/>
      <c r="H30" s="111" t="s">
        <v>85</v>
      </c>
      <c r="I30" s="114"/>
      <c r="J30" s="113"/>
      <c r="K30" s="109" t="s">
        <v>90</v>
      </c>
      <c r="L30" s="115">
        <v>116908</v>
      </c>
      <c r="M30" s="166" t="s">
        <v>12</v>
      </c>
      <c r="N30" s="164"/>
      <c r="O30" s="96"/>
      <c r="P30" s="96"/>
      <c r="Q30" s="97"/>
      <c r="R30" s="170" t="s">
        <v>12</v>
      </c>
      <c r="S30" s="191">
        <f t="shared" si="14"/>
        <v>0</v>
      </c>
      <c r="T30" s="57" t="s">
        <v>12</v>
      </c>
      <c r="U30" s="59" t="s">
        <v>12</v>
      </c>
      <c r="V30" s="164"/>
      <c r="W30" s="96"/>
      <c r="X30" s="96"/>
      <c r="Y30" s="96"/>
      <c r="Z30" s="97"/>
      <c r="AA30" s="181" t="s">
        <v>12</v>
      </c>
      <c r="AB30" s="178">
        <f t="shared" ref="AB30:AB31" si="16">SUM(T30:AA30)</f>
        <v>0</v>
      </c>
      <c r="AC30" s="158">
        <f>(A30*(N30+O30+P30+Q30))+(C30*(V30+W30+X30+Y30+Z30))</f>
        <v>0</v>
      </c>
      <c r="AD30" s="54">
        <f t="shared" si="15"/>
        <v>0</v>
      </c>
      <c r="AE30" s="146"/>
      <c r="AF30" s="146"/>
      <c r="AG30" s="16"/>
      <c r="AH30" s="16"/>
      <c r="AI30" s="18"/>
      <c r="AJ30" s="18"/>
      <c r="AK30" s="18"/>
      <c r="AL30" s="18"/>
      <c r="AM30" s="18"/>
      <c r="AN30" s="18"/>
      <c r="AO30" s="18"/>
      <c r="AP30" s="18"/>
      <c r="AQ30" s="18"/>
      <c r="AR30" s="15"/>
    </row>
    <row r="31" spans="1:44" ht="20.25" customHeight="1" thickBot="1" x14ac:dyDescent="0.3">
      <c r="A31" s="150">
        <v>459</v>
      </c>
      <c r="B31" s="11">
        <v>645</v>
      </c>
      <c r="C31" s="150">
        <v>529</v>
      </c>
      <c r="D31" s="11">
        <v>745</v>
      </c>
      <c r="E31" s="110" t="s">
        <v>100</v>
      </c>
      <c r="F31" s="307" t="s">
        <v>127</v>
      </c>
      <c r="G31" s="308"/>
      <c r="H31" s="111" t="s">
        <v>86</v>
      </c>
      <c r="I31" s="114" t="s">
        <v>128</v>
      </c>
      <c r="J31" s="113">
        <v>151128</v>
      </c>
      <c r="K31" s="109" t="s">
        <v>129</v>
      </c>
      <c r="L31" s="115">
        <v>151130</v>
      </c>
      <c r="M31" s="166" t="s">
        <v>12</v>
      </c>
      <c r="N31" s="210"/>
      <c r="O31" s="194"/>
      <c r="P31" s="194"/>
      <c r="Q31" s="194"/>
      <c r="R31" s="284"/>
      <c r="S31" s="191">
        <f t="shared" si="14"/>
        <v>0</v>
      </c>
      <c r="T31" s="57" t="s">
        <v>12</v>
      </c>
      <c r="U31" s="106" t="s">
        <v>12</v>
      </c>
      <c r="V31" s="164"/>
      <c r="W31" s="96"/>
      <c r="X31" s="96"/>
      <c r="Y31" s="96"/>
      <c r="Z31" s="96"/>
      <c r="AA31" s="289"/>
      <c r="AB31" s="178">
        <f t="shared" si="16"/>
        <v>0</v>
      </c>
      <c r="AC31" s="158">
        <f>(A31*(N31+O31+P31+Q31+R31))+(C31*(V31+W31+X31+Y31+Z31+AA31))</f>
        <v>0</v>
      </c>
      <c r="AD31" s="54">
        <f>(B31*(N31+O31+P31+Q31+R31))+(D31*(V31+W31+X31+Y31+Z31+AA31))</f>
        <v>0</v>
      </c>
      <c r="AE31" s="146"/>
      <c r="AF31" s="146"/>
      <c r="AG31" s="16"/>
      <c r="AH31" s="16"/>
      <c r="AI31" s="18"/>
      <c r="AJ31" s="18"/>
      <c r="AK31" s="18"/>
      <c r="AL31" s="18"/>
      <c r="AM31" s="18"/>
      <c r="AN31" s="18"/>
      <c r="AO31" s="18"/>
      <c r="AP31" s="18"/>
      <c r="AQ31" s="18"/>
      <c r="AR31" s="15"/>
    </row>
    <row r="32" spans="1:44" ht="20.25" customHeight="1" thickBot="1" x14ac:dyDescent="0.3">
      <c r="A32" s="150"/>
      <c r="B32" s="107"/>
      <c r="C32" s="150">
        <v>529</v>
      </c>
      <c r="D32" s="107">
        <v>745</v>
      </c>
      <c r="E32" s="110" t="s">
        <v>130</v>
      </c>
      <c r="F32" s="307" t="s">
        <v>131</v>
      </c>
      <c r="G32" s="308"/>
      <c r="H32" s="111" t="s">
        <v>86</v>
      </c>
      <c r="I32" s="114" t="s">
        <v>101</v>
      </c>
      <c r="J32" s="109" t="s">
        <v>101</v>
      </c>
      <c r="K32" s="109" t="s">
        <v>132</v>
      </c>
      <c r="L32" s="115">
        <v>151129</v>
      </c>
      <c r="M32" s="57" t="s">
        <v>12</v>
      </c>
      <c r="N32" s="186" t="s">
        <v>12</v>
      </c>
      <c r="O32" s="186" t="s">
        <v>12</v>
      </c>
      <c r="P32" s="186" t="s">
        <v>12</v>
      </c>
      <c r="Q32" s="186" t="s">
        <v>12</v>
      </c>
      <c r="R32" s="283" t="s">
        <v>12</v>
      </c>
      <c r="S32" s="191">
        <f t="shared" si="14"/>
        <v>0</v>
      </c>
      <c r="T32" s="166" t="s">
        <v>12</v>
      </c>
      <c r="U32" s="285"/>
      <c r="V32" s="96"/>
      <c r="W32" s="96"/>
      <c r="X32" s="96"/>
      <c r="Y32" s="96"/>
      <c r="Z32" s="218"/>
      <c r="AA32" s="237" t="s">
        <v>12</v>
      </c>
      <c r="AB32" s="258">
        <f t="shared" ref="AB32" si="17">SUM(U32:AA32)</f>
        <v>0</v>
      </c>
      <c r="AC32" s="158">
        <f>C32*(U32+V32+W32+X32+Y32+Z32)</f>
        <v>0</v>
      </c>
      <c r="AD32" s="54">
        <f>D32*(U32+V32+W32+X32+Y32+Z32)</f>
        <v>0</v>
      </c>
      <c r="AE32" s="146"/>
      <c r="AF32" s="146"/>
      <c r="AG32" s="16"/>
      <c r="AH32" s="16"/>
      <c r="AI32" s="199"/>
      <c r="AJ32" s="199"/>
      <c r="AK32" s="199"/>
      <c r="AL32" s="199"/>
      <c r="AM32" s="199"/>
      <c r="AN32" s="199"/>
      <c r="AO32" s="199"/>
      <c r="AP32" s="199"/>
      <c r="AQ32" s="199"/>
      <c r="AR32" s="15"/>
    </row>
    <row r="33" spans="1:44" ht="20.25" customHeight="1" thickBot="1" x14ac:dyDescent="0.3">
      <c r="A33" s="150">
        <v>329</v>
      </c>
      <c r="B33" s="11">
        <v>448</v>
      </c>
      <c r="C33" s="150">
        <v>369</v>
      </c>
      <c r="D33" s="11">
        <v>499</v>
      </c>
      <c r="E33" s="110" t="s">
        <v>133</v>
      </c>
      <c r="F33" s="307" t="s">
        <v>134</v>
      </c>
      <c r="G33" s="308"/>
      <c r="H33" s="111" t="s">
        <v>86</v>
      </c>
      <c r="I33" s="114" t="s">
        <v>135</v>
      </c>
      <c r="J33" s="113">
        <v>151125</v>
      </c>
      <c r="K33" s="109" t="s">
        <v>136</v>
      </c>
      <c r="L33" s="115">
        <v>151127</v>
      </c>
      <c r="M33" s="197" t="s">
        <v>12</v>
      </c>
      <c r="N33" s="161"/>
      <c r="O33" s="192"/>
      <c r="P33" s="192"/>
      <c r="Q33" s="192"/>
      <c r="R33" s="162"/>
      <c r="S33" s="191">
        <f t="shared" ref="S33:S34" si="18">SUM(M33:R33)</f>
        <v>0</v>
      </c>
      <c r="T33" s="57" t="s">
        <v>12</v>
      </c>
      <c r="U33" s="200" t="s">
        <v>12</v>
      </c>
      <c r="V33" s="164"/>
      <c r="W33" s="96"/>
      <c r="X33" s="96"/>
      <c r="Y33" s="96"/>
      <c r="Z33" s="96"/>
      <c r="AA33" s="284"/>
      <c r="AB33" s="178">
        <f t="shared" ref="AB33" si="19">SUM(T33:AA33)</f>
        <v>0</v>
      </c>
      <c r="AC33" s="158">
        <f>(A33*(N33+O33+P33+Q33+R33))+(C33*(V33+W33+X33+Y33+Z33+AA33))</f>
        <v>0</v>
      </c>
      <c r="AD33" s="54">
        <f>(B33*(N33+O33+P33+Q33+R33))+(D33*(V33+W33+X33+Y33+Z33+AA33))</f>
        <v>0</v>
      </c>
      <c r="AE33" s="146"/>
      <c r="AF33" s="146"/>
      <c r="AG33" s="16"/>
      <c r="AH33" s="16"/>
      <c r="AI33" s="18"/>
      <c r="AJ33" s="18"/>
      <c r="AK33" s="18"/>
      <c r="AL33" s="18"/>
      <c r="AM33" s="18"/>
      <c r="AN33" s="18"/>
      <c r="AO33" s="18"/>
      <c r="AP33" s="18"/>
      <c r="AQ33" s="18"/>
      <c r="AR33" s="15"/>
    </row>
    <row r="34" spans="1:44" ht="20.25" customHeight="1" thickBot="1" x14ac:dyDescent="0.3">
      <c r="A34" s="150"/>
      <c r="B34" s="107"/>
      <c r="C34" s="150">
        <v>369</v>
      </c>
      <c r="D34" s="107">
        <v>499</v>
      </c>
      <c r="E34" s="110" t="s">
        <v>130</v>
      </c>
      <c r="F34" s="307" t="s">
        <v>131</v>
      </c>
      <c r="G34" s="308"/>
      <c r="H34" s="111" t="s">
        <v>86</v>
      </c>
      <c r="I34" s="114" t="s">
        <v>101</v>
      </c>
      <c r="J34" s="109" t="s">
        <v>101</v>
      </c>
      <c r="K34" s="109" t="s">
        <v>137</v>
      </c>
      <c r="L34" s="115">
        <v>151126</v>
      </c>
      <c r="M34" s="57" t="s">
        <v>12</v>
      </c>
      <c r="N34" s="186" t="s">
        <v>12</v>
      </c>
      <c r="O34" s="186" t="s">
        <v>12</v>
      </c>
      <c r="P34" s="186" t="s">
        <v>12</v>
      </c>
      <c r="Q34" s="186" t="s">
        <v>12</v>
      </c>
      <c r="R34" s="267" t="s">
        <v>12</v>
      </c>
      <c r="S34" s="191">
        <f t="shared" si="18"/>
        <v>0</v>
      </c>
      <c r="T34" s="197" t="s">
        <v>12</v>
      </c>
      <c r="U34" s="161"/>
      <c r="V34" s="96"/>
      <c r="W34" s="96"/>
      <c r="X34" s="96"/>
      <c r="Y34" s="96"/>
      <c r="Z34" s="97"/>
      <c r="AA34" s="241" t="s">
        <v>12</v>
      </c>
      <c r="AB34" s="258">
        <f t="shared" ref="AB34" si="20">SUM(U34:AA34)</f>
        <v>0</v>
      </c>
      <c r="AC34" s="158">
        <f>C34*(U34+V34+W34+X34+Y34+Z34)</f>
        <v>0</v>
      </c>
      <c r="AD34" s="54">
        <f>D34*(U34+V34+W34+X34+Y34+Z34)</f>
        <v>0</v>
      </c>
      <c r="AE34" s="146"/>
      <c r="AF34" s="146"/>
      <c r="AG34" s="16"/>
      <c r="AH34" s="16"/>
      <c r="AI34" s="199"/>
      <c r="AJ34" s="199"/>
      <c r="AK34" s="199"/>
      <c r="AL34" s="199"/>
      <c r="AM34" s="199"/>
      <c r="AN34" s="199"/>
      <c r="AO34" s="199"/>
      <c r="AP34" s="199"/>
      <c r="AQ34" s="199"/>
      <c r="AR34" s="15"/>
    </row>
    <row r="35" spans="1:44" ht="20.25" customHeight="1" thickBot="1" x14ac:dyDescent="0.3">
      <c r="A35" s="150">
        <v>185</v>
      </c>
      <c r="B35" s="11">
        <v>245</v>
      </c>
      <c r="C35" s="150">
        <v>185</v>
      </c>
      <c r="D35" s="11">
        <v>245</v>
      </c>
      <c r="E35" s="110" t="s">
        <v>107</v>
      </c>
      <c r="F35" s="307" t="s">
        <v>108</v>
      </c>
      <c r="G35" s="308"/>
      <c r="H35" s="111" t="s">
        <v>85</v>
      </c>
      <c r="I35" s="114"/>
      <c r="J35" s="109"/>
      <c r="K35" s="109" t="s">
        <v>109</v>
      </c>
      <c r="L35" s="115">
        <v>140149</v>
      </c>
      <c r="M35" s="197" t="s">
        <v>12</v>
      </c>
      <c r="N35" s="269"/>
      <c r="O35" s="270"/>
      <c r="P35" s="270"/>
      <c r="Q35" s="271"/>
      <c r="R35" s="198" t="s">
        <v>12</v>
      </c>
      <c r="S35" s="191">
        <f t="shared" si="14"/>
        <v>0</v>
      </c>
      <c r="T35" s="57" t="s">
        <v>12</v>
      </c>
      <c r="U35" s="213" t="s">
        <v>12</v>
      </c>
      <c r="V35" s="204"/>
      <c r="W35" s="147"/>
      <c r="X35" s="147"/>
      <c r="Y35" s="147"/>
      <c r="Z35" s="148"/>
      <c r="AA35" s="198" t="s">
        <v>12</v>
      </c>
      <c r="AB35" s="178">
        <f>SUM(T35:AA35)</f>
        <v>0</v>
      </c>
      <c r="AC35" s="158">
        <f>(A35*(N35+O35+P35+Q35))+(C35*(V35+W35+X35+Y35+Z35))</f>
        <v>0</v>
      </c>
      <c r="AD35" s="54">
        <f t="shared" si="15"/>
        <v>0</v>
      </c>
      <c r="AE35" s="146"/>
      <c r="AF35" s="146"/>
      <c r="AG35" s="16"/>
      <c r="AH35" s="16"/>
      <c r="AI35" s="18"/>
      <c r="AJ35" s="18"/>
      <c r="AK35" s="18"/>
      <c r="AL35" s="18"/>
      <c r="AM35" s="18"/>
      <c r="AN35" s="18"/>
      <c r="AO35" s="18"/>
      <c r="AP35" s="18"/>
      <c r="AQ35" s="18"/>
      <c r="AR35" s="15"/>
    </row>
    <row r="36" spans="1:44" ht="20.25" customHeight="1" thickBot="1" x14ac:dyDescent="0.3">
      <c r="A36" s="150"/>
      <c r="B36" s="107"/>
      <c r="C36" s="150">
        <v>185</v>
      </c>
      <c r="D36" s="107">
        <v>245</v>
      </c>
      <c r="E36" s="110" t="s">
        <v>138</v>
      </c>
      <c r="F36" s="307" t="s">
        <v>139</v>
      </c>
      <c r="G36" s="308"/>
      <c r="H36" s="111" t="s">
        <v>85</v>
      </c>
      <c r="I36" s="114" t="s">
        <v>101</v>
      </c>
      <c r="J36" s="109" t="s">
        <v>101</v>
      </c>
      <c r="K36" s="109" t="s">
        <v>140</v>
      </c>
      <c r="L36" s="115">
        <v>151510</v>
      </c>
      <c r="M36" s="57" t="s">
        <v>12</v>
      </c>
      <c r="N36" s="186" t="s">
        <v>12</v>
      </c>
      <c r="O36" s="186" t="s">
        <v>12</v>
      </c>
      <c r="P36" s="186" t="s">
        <v>12</v>
      </c>
      <c r="Q36" s="186" t="s">
        <v>12</v>
      </c>
      <c r="R36" s="59" t="s">
        <v>12</v>
      </c>
      <c r="S36" s="191">
        <f t="shared" si="14"/>
        <v>0</v>
      </c>
      <c r="T36" s="197" t="s">
        <v>12</v>
      </c>
      <c r="U36" s="368"/>
      <c r="V36" s="96"/>
      <c r="W36" s="96"/>
      <c r="X36" s="96"/>
      <c r="Y36" s="96"/>
      <c r="Z36" s="97"/>
      <c r="AA36" s="198" t="s">
        <v>12</v>
      </c>
      <c r="AB36" s="258">
        <f t="shared" ref="AB36" si="21">SUM(U36:AA36)</f>
        <v>0</v>
      </c>
      <c r="AC36" s="158">
        <f>C36*(U36+V36+W36+X36+Y36+Z36)</f>
        <v>0</v>
      </c>
      <c r="AD36" s="54">
        <f>D36*(U36+V36+W36+X36+Y36+Z36)</f>
        <v>0</v>
      </c>
      <c r="AE36" s="146"/>
      <c r="AF36" s="202"/>
      <c r="AG36" s="16"/>
      <c r="AH36" s="16"/>
      <c r="AI36" s="199"/>
      <c r="AJ36" s="199"/>
      <c r="AK36" s="199"/>
      <c r="AL36" s="199"/>
      <c r="AM36" s="199"/>
      <c r="AN36" s="199"/>
      <c r="AO36" s="199"/>
      <c r="AP36" s="199"/>
      <c r="AQ36" s="199"/>
      <c r="AR36" s="15"/>
    </row>
    <row r="37" spans="1:44" ht="20.25" customHeight="1" thickBot="1" x14ac:dyDescent="0.3">
      <c r="A37" s="150">
        <v>399</v>
      </c>
      <c r="B37" s="107">
        <v>549</v>
      </c>
      <c r="C37" s="150">
        <v>449</v>
      </c>
      <c r="D37" s="107">
        <v>599</v>
      </c>
      <c r="E37" s="110" t="s">
        <v>112</v>
      </c>
      <c r="F37" s="305" t="s">
        <v>147</v>
      </c>
      <c r="G37" s="306"/>
      <c r="H37" s="112" t="s">
        <v>148</v>
      </c>
      <c r="I37" s="114" t="s">
        <v>150</v>
      </c>
      <c r="J37" s="109">
        <v>151142</v>
      </c>
      <c r="K37" s="109" t="s">
        <v>151</v>
      </c>
      <c r="L37" s="115">
        <v>151144</v>
      </c>
      <c r="M37" s="197" t="s">
        <v>12</v>
      </c>
      <c r="N37" s="269"/>
      <c r="O37" s="270"/>
      <c r="P37" s="270"/>
      <c r="Q37" s="271"/>
      <c r="R37" s="198" t="s">
        <v>12</v>
      </c>
      <c r="S37" s="191">
        <f t="shared" ref="S37" si="22">SUM(M37:R37)</f>
        <v>0</v>
      </c>
      <c r="T37" s="166" t="s">
        <v>12</v>
      </c>
      <c r="U37" s="204"/>
      <c r="V37" s="147"/>
      <c r="W37" s="147"/>
      <c r="X37" s="147"/>
      <c r="Y37" s="147"/>
      <c r="Z37" s="148"/>
      <c r="AA37" s="198" t="s">
        <v>12</v>
      </c>
      <c r="AB37" s="178">
        <f t="shared" ref="AB37" si="23">SUM(T37:AA37)</f>
        <v>0</v>
      </c>
      <c r="AC37" s="158">
        <f t="shared" ref="AC37" si="24">(A37*(N37+O37+P37+Q37))+(C37*(U37+V37+W37+X37+Y37+Z37))</f>
        <v>0</v>
      </c>
      <c r="AD37" s="108">
        <f t="shared" ref="AD37" si="25">(B37*(N37+O37+P37+Q37))+(D37*(U37+V37+W37+X37+Y37+Z37))</f>
        <v>0</v>
      </c>
      <c r="AE37" s="146"/>
      <c r="AF37" s="202"/>
      <c r="AG37" s="16"/>
      <c r="AH37" s="16"/>
      <c r="AI37" s="199"/>
      <c r="AJ37" s="199"/>
      <c r="AK37" s="199"/>
      <c r="AL37" s="199"/>
      <c r="AM37" s="199"/>
      <c r="AN37" s="199"/>
      <c r="AO37" s="199"/>
      <c r="AP37" s="199"/>
      <c r="AQ37" s="199"/>
      <c r="AR37" s="15"/>
    </row>
    <row r="38" spans="1:44" ht="20.25" customHeight="1" thickBot="1" x14ac:dyDescent="0.3">
      <c r="A38" s="150"/>
      <c r="B38" s="107"/>
      <c r="C38" s="150">
        <v>449</v>
      </c>
      <c r="D38" s="107">
        <v>599</v>
      </c>
      <c r="E38" s="110" t="s">
        <v>149</v>
      </c>
      <c r="F38" s="305" t="s">
        <v>162</v>
      </c>
      <c r="G38" s="306"/>
      <c r="H38" s="112" t="s">
        <v>86</v>
      </c>
      <c r="I38" s="114" t="s">
        <v>101</v>
      </c>
      <c r="J38" s="109" t="s">
        <v>101</v>
      </c>
      <c r="K38" s="109" t="s">
        <v>152</v>
      </c>
      <c r="L38" s="115">
        <v>151143</v>
      </c>
      <c r="M38" s="57" t="s">
        <v>12</v>
      </c>
      <c r="N38" s="58" t="s">
        <v>12</v>
      </c>
      <c r="O38" s="58" t="s">
        <v>12</v>
      </c>
      <c r="P38" s="58" t="s">
        <v>12</v>
      </c>
      <c r="Q38" s="58" t="s">
        <v>12</v>
      </c>
      <c r="R38" s="59" t="s">
        <v>12</v>
      </c>
      <c r="S38" s="191">
        <f t="shared" ref="S38" si="26">SUM(M38:R38)</f>
        <v>0</v>
      </c>
      <c r="T38" s="166" t="s">
        <v>12</v>
      </c>
      <c r="U38" s="164"/>
      <c r="V38" s="96"/>
      <c r="W38" s="96"/>
      <c r="X38" s="96"/>
      <c r="Y38" s="96"/>
      <c r="Z38" s="97"/>
      <c r="AA38" s="198" t="s">
        <v>12</v>
      </c>
      <c r="AB38" s="258">
        <f t="shared" ref="AB38" si="27">SUM(U38:AA38)</f>
        <v>0</v>
      </c>
      <c r="AC38" s="158">
        <f>C38*(U38+V38+W38+X38+Y38+Z38)</f>
        <v>0</v>
      </c>
      <c r="AD38" s="54">
        <f>D38*(U38+V38+W38+X38+Y38+Z38)</f>
        <v>0</v>
      </c>
      <c r="AE38" s="146"/>
      <c r="AF38" s="202"/>
      <c r="AG38" s="16"/>
      <c r="AH38" s="16"/>
      <c r="AI38" s="199"/>
      <c r="AJ38" s="199"/>
      <c r="AK38" s="199"/>
      <c r="AL38" s="199"/>
      <c r="AM38" s="199"/>
      <c r="AN38" s="199"/>
      <c r="AO38" s="199"/>
      <c r="AP38" s="199"/>
      <c r="AQ38" s="199"/>
      <c r="AR38" s="15"/>
    </row>
    <row r="39" spans="1:44" ht="20.25" customHeight="1" thickBot="1" x14ac:dyDescent="0.3">
      <c r="A39" s="150"/>
      <c r="B39" s="107"/>
      <c r="C39" s="150">
        <v>329</v>
      </c>
      <c r="D39" s="107">
        <v>439</v>
      </c>
      <c r="E39" s="110" t="s">
        <v>92</v>
      </c>
      <c r="F39" s="307" t="s">
        <v>183</v>
      </c>
      <c r="G39" s="308"/>
      <c r="H39" s="111" t="s">
        <v>91</v>
      </c>
      <c r="I39" s="114" t="s">
        <v>101</v>
      </c>
      <c r="J39" s="109" t="s">
        <v>101</v>
      </c>
      <c r="K39" s="109" t="s">
        <v>186</v>
      </c>
      <c r="L39" s="115">
        <v>160529</v>
      </c>
      <c r="M39" s="57" t="s">
        <v>12</v>
      </c>
      <c r="N39" s="188" t="s">
        <v>12</v>
      </c>
      <c r="O39" s="188" t="s">
        <v>12</v>
      </c>
      <c r="P39" s="188" t="s">
        <v>12</v>
      </c>
      <c r="Q39" s="188" t="s">
        <v>12</v>
      </c>
      <c r="R39" s="59" t="s">
        <v>12</v>
      </c>
      <c r="S39" s="191">
        <f t="shared" ref="S39:S42" si="28">SUM(M39:R39)</f>
        <v>0</v>
      </c>
      <c r="T39" s="166" t="s">
        <v>12</v>
      </c>
      <c r="U39" s="164"/>
      <c r="V39" s="96"/>
      <c r="W39" s="96"/>
      <c r="X39" s="96"/>
      <c r="Y39" s="96"/>
      <c r="Z39" s="97"/>
      <c r="AA39" s="198" t="s">
        <v>12</v>
      </c>
      <c r="AB39" s="258">
        <f>SUM(U39:AA39)</f>
        <v>0</v>
      </c>
      <c r="AC39" s="158">
        <f>C39*(U39+V39+W39+X39+Y39+Z39)</f>
        <v>0</v>
      </c>
      <c r="AD39" s="54">
        <f>D39*(U39+V39+W39+X39+Y39+Z39)</f>
        <v>0</v>
      </c>
      <c r="AE39" s="146"/>
      <c r="AF39" s="146"/>
      <c r="AG39" s="16"/>
      <c r="AH39" s="16"/>
      <c r="AI39" s="18"/>
      <c r="AJ39" s="18"/>
      <c r="AK39" s="18"/>
      <c r="AL39" s="18"/>
      <c r="AM39" s="18"/>
      <c r="AN39" s="18"/>
      <c r="AO39" s="18"/>
      <c r="AP39" s="18"/>
      <c r="AQ39" s="18"/>
      <c r="AR39" s="15"/>
    </row>
    <row r="40" spans="1:44" ht="20.25" customHeight="1" thickBot="1" x14ac:dyDescent="0.3">
      <c r="A40" s="150"/>
      <c r="B40" s="107"/>
      <c r="C40" s="150">
        <v>329</v>
      </c>
      <c r="D40" s="107">
        <v>439</v>
      </c>
      <c r="E40" s="110" t="s">
        <v>153</v>
      </c>
      <c r="F40" s="307" t="s">
        <v>183</v>
      </c>
      <c r="G40" s="308"/>
      <c r="H40" s="111" t="s">
        <v>185</v>
      </c>
      <c r="I40" s="114" t="s">
        <v>101</v>
      </c>
      <c r="J40" s="109" t="s">
        <v>101</v>
      </c>
      <c r="K40" s="109" t="s">
        <v>187</v>
      </c>
      <c r="L40" s="115">
        <v>160528</v>
      </c>
      <c r="M40" s="57" t="s">
        <v>12</v>
      </c>
      <c r="N40" s="188" t="s">
        <v>12</v>
      </c>
      <c r="O40" s="188" t="s">
        <v>12</v>
      </c>
      <c r="P40" s="188" t="s">
        <v>12</v>
      </c>
      <c r="Q40" s="188" t="s">
        <v>12</v>
      </c>
      <c r="R40" s="59" t="s">
        <v>12</v>
      </c>
      <c r="S40" s="191">
        <f t="shared" ref="S40" si="29">SUM(M40:R40)</f>
        <v>0</v>
      </c>
      <c r="T40" s="166" t="s">
        <v>12</v>
      </c>
      <c r="U40" s="164"/>
      <c r="V40" s="96"/>
      <c r="W40" s="96"/>
      <c r="X40" s="96"/>
      <c r="Y40" s="96"/>
      <c r="Z40" s="97"/>
      <c r="AA40" s="198" t="s">
        <v>12</v>
      </c>
      <c r="AB40" s="258">
        <f>SUM(U40:AA40)</f>
        <v>0</v>
      </c>
      <c r="AC40" s="158">
        <f>C40*(U40+V40+W40+X40+Y40+Z40)</f>
        <v>0</v>
      </c>
      <c r="AD40" s="54">
        <f>D40*(U40+V40+W40+X40+Y40+Z40)</f>
        <v>0</v>
      </c>
      <c r="AE40" s="203"/>
      <c r="AF40" s="146"/>
      <c r="AG40" s="16"/>
      <c r="AH40" s="16"/>
      <c r="AI40" s="211"/>
      <c r="AJ40" s="211"/>
      <c r="AK40" s="211"/>
      <c r="AL40" s="211"/>
      <c r="AM40" s="211"/>
      <c r="AN40" s="211"/>
      <c r="AO40" s="211"/>
      <c r="AP40" s="211"/>
      <c r="AQ40" s="211"/>
      <c r="AR40" s="15"/>
    </row>
    <row r="41" spans="1:44" ht="20.25" customHeight="1" thickBot="1" x14ac:dyDescent="0.3">
      <c r="A41" s="150"/>
      <c r="B41" s="107"/>
      <c r="C41" s="150">
        <v>329</v>
      </c>
      <c r="D41" s="107">
        <v>439</v>
      </c>
      <c r="E41" s="110" t="s">
        <v>182</v>
      </c>
      <c r="F41" s="307" t="s">
        <v>184</v>
      </c>
      <c r="G41" s="308"/>
      <c r="H41" s="111" t="s">
        <v>113</v>
      </c>
      <c r="I41" s="114" t="s">
        <v>101</v>
      </c>
      <c r="J41" s="109" t="s">
        <v>101</v>
      </c>
      <c r="K41" s="109" t="s">
        <v>114</v>
      </c>
      <c r="L41" s="115">
        <v>140153</v>
      </c>
      <c r="M41" s="57" t="s">
        <v>12</v>
      </c>
      <c r="N41" s="105" t="s">
        <v>12</v>
      </c>
      <c r="O41" s="105" t="s">
        <v>12</v>
      </c>
      <c r="P41" s="105" t="s">
        <v>12</v>
      </c>
      <c r="Q41" s="105" t="s">
        <v>12</v>
      </c>
      <c r="R41" s="59" t="s">
        <v>12</v>
      </c>
      <c r="S41" s="191">
        <f t="shared" si="28"/>
        <v>0</v>
      </c>
      <c r="T41" s="166" t="s">
        <v>12</v>
      </c>
      <c r="U41" s="164"/>
      <c r="V41" s="96"/>
      <c r="W41" s="96"/>
      <c r="X41" s="96"/>
      <c r="Y41" s="96"/>
      <c r="Z41" s="97"/>
      <c r="AA41" s="198" t="s">
        <v>12</v>
      </c>
      <c r="AB41" s="258">
        <f>SUM(U41:AA41)</f>
        <v>0</v>
      </c>
      <c r="AC41" s="158">
        <f>C41*(U41+V41+W41+X41+Y41+Z41)</f>
        <v>0</v>
      </c>
      <c r="AD41" s="54">
        <f>D41*(U41+V41+W41+X41+Y41+Z41)</f>
        <v>0</v>
      </c>
      <c r="AE41" s="203"/>
      <c r="AF41" s="146"/>
      <c r="AG41" s="16"/>
      <c r="AH41" s="16"/>
      <c r="AI41" s="196"/>
      <c r="AJ41" s="196"/>
      <c r="AK41" s="196"/>
      <c r="AL41" s="196"/>
      <c r="AM41" s="196"/>
      <c r="AN41" s="196"/>
      <c r="AO41" s="196"/>
      <c r="AP41" s="196"/>
      <c r="AQ41" s="196"/>
      <c r="AR41" s="15"/>
    </row>
    <row r="42" spans="1:44" ht="20.25" customHeight="1" thickBot="1" x14ac:dyDescent="0.3">
      <c r="A42" s="150">
        <v>165</v>
      </c>
      <c r="B42" s="11">
        <v>229</v>
      </c>
      <c r="C42" s="150">
        <v>199</v>
      </c>
      <c r="D42" s="11">
        <v>265</v>
      </c>
      <c r="E42" s="110" t="s">
        <v>95</v>
      </c>
      <c r="F42" s="307" t="s">
        <v>143</v>
      </c>
      <c r="G42" s="308"/>
      <c r="H42" s="111" t="s">
        <v>85</v>
      </c>
      <c r="I42" s="114" t="s">
        <v>144</v>
      </c>
      <c r="J42" s="113">
        <v>151147</v>
      </c>
      <c r="K42" s="109" t="s">
        <v>145</v>
      </c>
      <c r="L42" s="115">
        <v>151148</v>
      </c>
      <c r="M42" s="197" t="s">
        <v>12</v>
      </c>
      <c r="N42" s="207"/>
      <c r="O42" s="208"/>
      <c r="P42" s="208"/>
      <c r="Q42" s="209"/>
      <c r="R42" s="198" t="s">
        <v>12</v>
      </c>
      <c r="S42" s="191">
        <f t="shared" si="28"/>
        <v>0</v>
      </c>
      <c r="T42" s="166" t="s">
        <v>12</v>
      </c>
      <c r="U42" s="165"/>
      <c r="V42" s="147"/>
      <c r="W42" s="147"/>
      <c r="X42" s="147"/>
      <c r="Y42" s="147"/>
      <c r="Z42" s="148"/>
      <c r="AA42" s="198" t="s">
        <v>12</v>
      </c>
      <c r="AB42" s="178">
        <f t="shared" ref="AB42" si="30">SUM(T42:AA42)</f>
        <v>0</v>
      </c>
      <c r="AC42" s="158">
        <f t="shared" ref="AC42" si="31">(A42*(N42+O42+P42+Q42))+(C42*(U42+V42+W42+X42+Y42+Z42))</f>
        <v>0</v>
      </c>
      <c r="AD42" s="108">
        <f t="shared" ref="AD42" si="32">(B42*(N42+O42+P42+Q42))+(D42*(U42+V42+W42+X42+Y42+Z42))</f>
        <v>0</v>
      </c>
      <c r="AE42" s="146"/>
      <c r="AF42" s="146"/>
      <c r="AG42" s="16"/>
      <c r="AH42" s="16"/>
      <c r="AI42" s="18"/>
      <c r="AJ42" s="18"/>
      <c r="AK42" s="18"/>
      <c r="AL42" s="18"/>
      <c r="AM42" s="18"/>
      <c r="AN42" s="18"/>
      <c r="AO42" s="18"/>
      <c r="AP42" s="18"/>
      <c r="AQ42" s="18"/>
      <c r="AR42" s="15"/>
    </row>
    <row r="43" spans="1:44" ht="20.25" customHeight="1" thickBot="1" x14ac:dyDescent="0.3">
      <c r="A43" s="150">
        <v>299</v>
      </c>
      <c r="B43" s="107">
        <v>399</v>
      </c>
      <c r="C43" s="150">
        <v>339</v>
      </c>
      <c r="D43" s="107">
        <v>459</v>
      </c>
      <c r="E43" s="110" t="s">
        <v>96</v>
      </c>
      <c r="F43" s="307" t="s">
        <v>146</v>
      </c>
      <c r="G43" s="308"/>
      <c r="H43" s="111" t="s">
        <v>91</v>
      </c>
      <c r="I43" s="114" t="s">
        <v>154</v>
      </c>
      <c r="J43" s="109">
        <v>151150</v>
      </c>
      <c r="K43" s="109" t="s">
        <v>155</v>
      </c>
      <c r="L43" s="116">
        <v>151151</v>
      </c>
      <c r="M43" s="197" t="s">
        <v>12</v>
      </c>
      <c r="N43" s="204"/>
      <c r="O43" s="147"/>
      <c r="P43" s="147"/>
      <c r="Q43" s="148"/>
      <c r="R43" s="198" t="s">
        <v>12</v>
      </c>
      <c r="S43" s="191">
        <f t="shared" si="14"/>
        <v>0</v>
      </c>
      <c r="T43" s="166" t="s">
        <v>12</v>
      </c>
      <c r="U43" s="165"/>
      <c r="V43" s="147"/>
      <c r="W43" s="147"/>
      <c r="X43" s="147"/>
      <c r="Y43" s="147"/>
      <c r="Z43" s="148"/>
      <c r="AA43" s="198" t="s">
        <v>12</v>
      </c>
      <c r="AB43" s="178">
        <f t="shared" ref="AB43:AB47" si="33">SUM(T43:AA43)</f>
        <v>0</v>
      </c>
      <c r="AC43" s="158">
        <f t="shared" ref="AC43:AC45" si="34">(A43*(N43+O43+P43+Q43))+(C43*(U43+V43+W43+X43+Y43+Z43))</f>
        <v>0</v>
      </c>
      <c r="AD43" s="108">
        <f t="shared" ref="AD43:AD45" si="35">(B43*(N43+O43+P43+Q43))+(D43*(U43+V43+W43+X43+Y43+Z43))</f>
        <v>0</v>
      </c>
      <c r="AE43" s="146"/>
      <c r="AF43" s="146"/>
      <c r="AG43" s="16"/>
      <c r="AH43" s="16"/>
      <c r="AI43" s="18"/>
      <c r="AJ43" s="18"/>
      <c r="AK43" s="18"/>
      <c r="AL43" s="18"/>
      <c r="AM43" s="18"/>
      <c r="AN43" s="18"/>
      <c r="AO43" s="18"/>
      <c r="AP43" s="18"/>
      <c r="AQ43" s="18"/>
      <c r="AR43" s="15"/>
    </row>
    <row r="44" spans="1:44" ht="20.25" customHeight="1" thickBot="1" x14ac:dyDescent="0.3">
      <c r="A44" s="150">
        <v>229</v>
      </c>
      <c r="B44" s="107">
        <v>299</v>
      </c>
      <c r="C44" s="150">
        <v>299</v>
      </c>
      <c r="D44" s="107">
        <v>399</v>
      </c>
      <c r="E44" s="110" t="s">
        <v>96</v>
      </c>
      <c r="F44" s="307" t="s">
        <v>158</v>
      </c>
      <c r="G44" s="308"/>
      <c r="H44" s="111" t="s">
        <v>91</v>
      </c>
      <c r="I44" s="114" t="s">
        <v>156</v>
      </c>
      <c r="J44" s="109">
        <v>151154</v>
      </c>
      <c r="K44" s="109" t="s">
        <v>157</v>
      </c>
      <c r="L44" s="116">
        <v>151155</v>
      </c>
      <c r="M44" s="197" t="s">
        <v>12</v>
      </c>
      <c r="N44" s="204"/>
      <c r="O44" s="147"/>
      <c r="P44" s="147"/>
      <c r="Q44" s="148"/>
      <c r="R44" s="198" t="s">
        <v>12</v>
      </c>
      <c r="S44" s="191">
        <f t="shared" si="14"/>
        <v>0</v>
      </c>
      <c r="T44" s="166" t="s">
        <v>12</v>
      </c>
      <c r="U44" s="165"/>
      <c r="V44" s="147"/>
      <c r="W44" s="147"/>
      <c r="X44" s="147"/>
      <c r="Y44" s="147"/>
      <c r="Z44" s="148"/>
      <c r="AA44" s="198" t="s">
        <v>12</v>
      </c>
      <c r="AB44" s="178">
        <f t="shared" si="33"/>
        <v>0</v>
      </c>
      <c r="AC44" s="158">
        <f t="shared" si="34"/>
        <v>0</v>
      </c>
      <c r="AD44" s="108">
        <f t="shared" si="35"/>
        <v>0</v>
      </c>
      <c r="AE44" s="146"/>
      <c r="AF44" s="146"/>
      <c r="AG44" s="16"/>
      <c r="AH44" s="16"/>
      <c r="AI44" s="143"/>
      <c r="AJ44" s="143"/>
      <c r="AK44" s="143"/>
      <c r="AL44" s="143"/>
      <c r="AM44" s="143"/>
      <c r="AN44" s="143"/>
      <c r="AO44" s="143"/>
      <c r="AP44" s="143"/>
      <c r="AQ44" s="143"/>
      <c r="AR44" s="15"/>
    </row>
    <row r="45" spans="1:44" ht="20.25" customHeight="1" thickBot="1" x14ac:dyDescent="0.3">
      <c r="A45" s="150">
        <v>699</v>
      </c>
      <c r="B45" s="107">
        <v>895</v>
      </c>
      <c r="C45" s="150">
        <v>745</v>
      </c>
      <c r="D45" s="107">
        <v>995</v>
      </c>
      <c r="E45" s="110" t="s">
        <v>97</v>
      </c>
      <c r="F45" s="307" t="s">
        <v>159</v>
      </c>
      <c r="G45" s="308"/>
      <c r="H45" s="111" t="s">
        <v>91</v>
      </c>
      <c r="I45" s="114" t="s">
        <v>160</v>
      </c>
      <c r="J45" s="109">
        <v>151156</v>
      </c>
      <c r="K45" s="109" t="s">
        <v>161</v>
      </c>
      <c r="L45" s="116">
        <v>151157</v>
      </c>
      <c r="M45" s="197" t="s">
        <v>12</v>
      </c>
      <c r="N45" s="205"/>
      <c r="O45" s="149"/>
      <c r="P45" s="149"/>
      <c r="Q45" s="206"/>
      <c r="R45" s="198" t="s">
        <v>12</v>
      </c>
      <c r="S45" s="191">
        <f t="shared" si="14"/>
        <v>0</v>
      </c>
      <c r="T45" s="166" t="s">
        <v>12</v>
      </c>
      <c r="U45" s="167"/>
      <c r="V45" s="147"/>
      <c r="W45" s="149"/>
      <c r="X45" s="149"/>
      <c r="Y45" s="149"/>
      <c r="Z45" s="206"/>
      <c r="AA45" s="198" t="s">
        <v>12</v>
      </c>
      <c r="AB45" s="178">
        <f t="shared" si="33"/>
        <v>0</v>
      </c>
      <c r="AC45" s="158">
        <f t="shared" si="34"/>
        <v>0</v>
      </c>
      <c r="AD45" s="108">
        <f t="shared" si="35"/>
        <v>0</v>
      </c>
      <c r="AE45" s="146"/>
      <c r="AF45" s="146"/>
      <c r="AG45" s="16"/>
      <c r="AH45" s="16"/>
      <c r="AI45" s="143"/>
      <c r="AJ45" s="143"/>
      <c r="AK45" s="143"/>
      <c r="AL45" s="143"/>
      <c r="AM45" s="143"/>
      <c r="AN45" s="143"/>
      <c r="AO45" s="143"/>
      <c r="AP45" s="143"/>
      <c r="AQ45" s="143"/>
      <c r="AR45" s="15"/>
    </row>
    <row r="46" spans="1:44" ht="20.25" customHeight="1" thickBot="1" x14ac:dyDescent="0.3">
      <c r="A46" s="219"/>
      <c r="B46" s="220"/>
      <c r="C46" s="221">
        <v>299</v>
      </c>
      <c r="D46" s="222">
        <v>399</v>
      </c>
      <c r="E46" s="110" t="s">
        <v>98</v>
      </c>
      <c r="F46" s="307" t="s">
        <v>188</v>
      </c>
      <c r="G46" s="308"/>
      <c r="H46" s="111" t="s">
        <v>91</v>
      </c>
      <c r="I46" s="114"/>
      <c r="J46" s="109"/>
      <c r="K46" s="109" t="s">
        <v>191</v>
      </c>
      <c r="L46" s="116">
        <v>160522</v>
      </c>
      <c r="M46" s="57" t="s">
        <v>12</v>
      </c>
      <c r="N46" s="58" t="s">
        <v>12</v>
      </c>
      <c r="O46" s="58" t="s">
        <v>12</v>
      </c>
      <c r="P46" s="58" t="s">
        <v>12</v>
      </c>
      <c r="Q46" s="58" t="s">
        <v>12</v>
      </c>
      <c r="R46" s="59" t="s">
        <v>12</v>
      </c>
      <c r="S46" s="191">
        <f t="shared" si="14"/>
        <v>0</v>
      </c>
      <c r="T46" s="57" t="s">
        <v>12</v>
      </c>
      <c r="U46" s="52" t="s">
        <v>12</v>
      </c>
      <c r="V46" s="286"/>
      <c r="W46" s="288" t="s">
        <v>12</v>
      </c>
      <c r="X46" s="58" t="s">
        <v>12</v>
      </c>
      <c r="Y46" s="58" t="s">
        <v>12</v>
      </c>
      <c r="Z46" s="58" t="s">
        <v>12</v>
      </c>
      <c r="AA46" s="59" t="s">
        <v>12</v>
      </c>
      <c r="AB46" s="178">
        <f t="shared" si="33"/>
        <v>0</v>
      </c>
      <c r="AC46" s="158">
        <f>C46*V46</f>
        <v>0</v>
      </c>
      <c r="AD46" s="108">
        <f>D46*V46</f>
        <v>0</v>
      </c>
      <c r="AE46" s="146"/>
      <c r="AF46" s="146"/>
      <c r="AG46" s="16"/>
      <c r="AH46" s="16"/>
      <c r="AI46" s="143"/>
      <c r="AJ46" s="143"/>
      <c r="AK46" s="143"/>
      <c r="AL46" s="143"/>
      <c r="AM46" s="143"/>
      <c r="AN46" s="143"/>
      <c r="AO46" s="143"/>
      <c r="AP46" s="143"/>
      <c r="AQ46" s="143"/>
      <c r="AR46" s="15"/>
    </row>
    <row r="47" spans="1:44" ht="20.25" customHeight="1" thickBot="1" x14ac:dyDescent="0.3">
      <c r="A47" s="219"/>
      <c r="B47" s="220"/>
      <c r="C47" s="221">
        <v>299</v>
      </c>
      <c r="D47" s="222">
        <v>399</v>
      </c>
      <c r="E47" s="110" t="s">
        <v>99</v>
      </c>
      <c r="F47" s="307" t="s">
        <v>189</v>
      </c>
      <c r="G47" s="308"/>
      <c r="H47" s="111" t="s">
        <v>91</v>
      </c>
      <c r="I47" s="124"/>
      <c r="J47" s="125"/>
      <c r="K47" s="126" t="s">
        <v>192</v>
      </c>
      <c r="L47" s="127">
        <v>160524</v>
      </c>
      <c r="M47" s="57" t="s">
        <v>12</v>
      </c>
      <c r="N47" s="188" t="s">
        <v>12</v>
      </c>
      <c r="O47" s="188" t="s">
        <v>12</v>
      </c>
      <c r="P47" s="188" t="s">
        <v>12</v>
      </c>
      <c r="Q47" s="188" t="s">
        <v>12</v>
      </c>
      <c r="R47" s="59" t="s">
        <v>12</v>
      </c>
      <c r="S47" s="191">
        <f t="shared" si="14"/>
        <v>0</v>
      </c>
      <c r="T47" s="57" t="s">
        <v>12</v>
      </c>
      <c r="U47" s="59" t="s">
        <v>12</v>
      </c>
      <c r="V47" s="287"/>
      <c r="W47" s="293" t="s">
        <v>12</v>
      </c>
      <c r="X47" s="188" t="s">
        <v>12</v>
      </c>
      <c r="Y47" s="188" t="s">
        <v>12</v>
      </c>
      <c r="Z47" s="188" t="s">
        <v>12</v>
      </c>
      <c r="AA47" s="59" t="s">
        <v>12</v>
      </c>
      <c r="AB47" s="178">
        <f t="shared" si="33"/>
        <v>0</v>
      </c>
      <c r="AC47" s="158">
        <f>C47*V47</f>
        <v>0</v>
      </c>
      <c r="AD47" s="108">
        <f>D47*V47</f>
        <v>0</v>
      </c>
      <c r="AE47" s="146"/>
      <c r="AF47" s="146"/>
      <c r="AG47" s="16"/>
      <c r="AH47" s="16"/>
      <c r="AI47" s="143"/>
      <c r="AJ47" s="143"/>
      <c r="AK47" s="143"/>
      <c r="AL47" s="143"/>
      <c r="AM47" s="143"/>
      <c r="AN47" s="143"/>
      <c r="AO47" s="143"/>
      <c r="AP47" s="143"/>
      <c r="AQ47" s="143"/>
      <c r="AR47" s="15"/>
    </row>
    <row r="48" spans="1:44" ht="20.25" customHeight="1" thickBot="1" x14ac:dyDescent="0.3">
      <c r="A48" s="219"/>
      <c r="B48" s="220"/>
      <c r="C48" s="221">
        <v>329</v>
      </c>
      <c r="D48" s="222">
        <v>459</v>
      </c>
      <c r="E48" s="110" t="s">
        <v>115</v>
      </c>
      <c r="F48" s="307" t="s">
        <v>190</v>
      </c>
      <c r="G48" s="308"/>
      <c r="H48" s="111" t="s">
        <v>91</v>
      </c>
      <c r="I48" s="114"/>
      <c r="J48" s="109"/>
      <c r="K48" s="126" t="s">
        <v>193</v>
      </c>
      <c r="L48" s="127">
        <v>160526</v>
      </c>
      <c r="M48" s="57" t="s">
        <v>12</v>
      </c>
      <c r="N48" s="188" t="s">
        <v>12</v>
      </c>
      <c r="O48" s="188" t="s">
        <v>12</v>
      </c>
      <c r="P48" s="188" t="s">
        <v>12</v>
      </c>
      <c r="Q48" s="188" t="s">
        <v>12</v>
      </c>
      <c r="R48" s="59" t="s">
        <v>12</v>
      </c>
      <c r="S48" s="191">
        <f t="shared" ref="S48:S49" si="36">SUM(M48:R48)</f>
        <v>0</v>
      </c>
      <c r="T48" s="57" t="s">
        <v>12</v>
      </c>
      <c r="U48" s="265" t="s">
        <v>12</v>
      </c>
      <c r="V48" s="200" t="s">
        <v>12</v>
      </c>
      <c r="W48" s="201"/>
      <c r="X48" s="179" t="s">
        <v>12</v>
      </c>
      <c r="Y48" s="265" t="s">
        <v>12</v>
      </c>
      <c r="Z48" s="265" t="s">
        <v>12</v>
      </c>
      <c r="AA48" s="59" t="s">
        <v>12</v>
      </c>
      <c r="AB48" s="178">
        <f t="shared" ref="AB48" si="37">SUM(T48:AA48)</f>
        <v>0</v>
      </c>
      <c r="AC48" s="158">
        <f>C48*W48</f>
        <v>0</v>
      </c>
      <c r="AD48" s="108">
        <f>D48*W48</f>
        <v>0</v>
      </c>
      <c r="AE48" s="187"/>
      <c r="AF48" s="187"/>
      <c r="AG48" s="16"/>
      <c r="AH48" s="16"/>
      <c r="AI48" s="177"/>
      <c r="AJ48" s="177"/>
      <c r="AK48" s="177"/>
      <c r="AL48" s="177"/>
      <c r="AM48" s="177"/>
      <c r="AN48" s="177"/>
      <c r="AO48" s="177"/>
      <c r="AP48" s="177"/>
      <c r="AQ48" s="177"/>
      <c r="AR48" s="15"/>
    </row>
    <row r="49" spans="1:44" ht="20.25" customHeight="1" thickBot="1" x14ac:dyDescent="0.3">
      <c r="A49" s="107"/>
      <c r="B49" s="107"/>
      <c r="C49" s="150">
        <v>299</v>
      </c>
      <c r="D49" s="107">
        <v>399</v>
      </c>
      <c r="E49" s="223" t="s">
        <v>102</v>
      </c>
      <c r="F49" s="316" t="s">
        <v>163</v>
      </c>
      <c r="G49" s="317"/>
      <c r="H49" s="224" t="s">
        <v>91</v>
      </c>
      <c r="I49" s="114"/>
      <c r="J49" s="109"/>
      <c r="K49" s="109" t="s">
        <v>164</v>
      </c>
      <c r="L49" s="115">
        <v>151160</v>
      </c>
      <c r="M49" s="190" t="s">
        <v>12</v>
      </c>
      <c r="N49" s="105" t="s">
        <v>12</v>
      </c>
      <c r="O49" s="105" t="s">
        <v>12</v>
      </c>
      <c r="P49" s="105" t="s">
        <v>12</v>
      </c>
      <c r="Q49" s="105" t="s">
        <v>12</v>
      </c>
      <c r="R49" s="106" t="s">
        <v>12</v>
      </c>
      <c r="S49" s="257">
        <f t="shared" si="36"/>
        <v>0</v>
      </c>
      <c r="T49" s="244" t="s">
        <v>12</v>
      </c>
      <c r="U49" s="161"/>
      <c r="V49" s="294"/>
      <c r="W49" s="194"/>
      <c r="X49" s="294"/>
      <c r="Y49" s="294"/>
      <c r="Z49" s="295"/>
      <c r="AA49" s="170" t="s">
        <v>12</v>
      </c>
      <c r="AB49" s="259">
        <f>SUM(U49:AA49)</f>
        <v>0</v>
      </c>
      <c r="AC49" s="226">
        <f>C49*(U49+V49+W49+X49+Y49+Z49)</f>
        <v>0</v>
      </c>
      <c r="AD49" s="54">
        <f>D49*(U49+V49+W49+X49+Y49+Z49)</f>
        <v>0</v>
      </c>
      <c r="AE49" s="189"/>
      <c r="AF49" s="189"/>
      <c r="AG49" s="16"/>
      <c r="AH49" s="16"/>
      <c r="AI49" s="199"/>
      <c r="AJ49" s="199"/>
      <c r="AK49" s="199"/>
      <c r="AL49" s="199"/>
      <c r="AM49" s="199"/>
      <c r="AN49" s="199"/>
      <c r="AO49" s="199"/>
      <c r="AP49" s="199"/>
      <c r="AQ49" s="199"/>
      <c r="AR49" s="15"/>
    </row>
    <row r="50" spans="1:44" ht="20.25" customHeight="1" thickBot="1" x14ac:dyDescent="0.3">
      <c r="A50" s="150"/>
      <c r="B50" s="107"/>
      <c r="C50" s="150"/>
      <c r="D50" s="107"/>
      <c r="E50" s="227"/>
      <c r="F50" s="228"/>
      <c r="G50" s="229"/>
      <c r="H50" s="230"/>
      <c r="I50" s="231"/>
      <c r="J50" s="232"/>
      <c r="K50" s="231"/>
      <c r="L50" s="232"/>
      <c r="M50" s="233" t="s">
        <v>12</v>
      </c>
      <c r="N50" s="234" t="s">
        <v>12</v>
      </c>
      <c r="O50" s="235">
        <v>120</v>
      </c>
      <c r="P50" s="235">
        <v>140</v>
      </c>
      <c r="Q50" s="235">
        <v>160</v>
      </c>
      <c r="R50" s="200" t="s">
        <v>12</v>
      </c>
      <c r="S50" s="236" t="s">
        <v>57</v>
      </c>
      <c r="T50" s="248" t="s">
        <v>12</v>
      </c>
      <c r="U50" s="261" t="s">
        <v>4</v>
      </c>
      <c r="V50" s="261" t="s">
        <v>3</v>
      </c>
      <c r="W50" s="261" t="s">
        <v>2</v>
      </c>
      <c r="X50" s="261" t="s">
        <v>1</v>
      </c>
      <c r="Y50" s="261" t="s">
        <v>0</v>
      </c>
      <c r="Z50" s="261" t="s">
        <v>54</v>
      </c>
      <c r="AA50" s="262" t="s">
        <v>55</v>
      </c>
      <c r="AB50" s="237" t="s">
        <v>12</v>
      </c>
      <c r="AC50" s="238"/>
      <c r="AD50" s="239"/>
      <c r="AE50" s="189"/>
      <c r="AF50" s="189"/>
      <c r="AG50" s="16"/>
      <c r="AH50" s="16"/>
      <c r="AI50" s="199"/>
      <c r="AJ50" s="199"/>
      <c r="AK50" s="199"/>
      <c r="AL50" s="199"/>
      <c r="AM50" s="199"/>
      <c r="AN50" s="199"/>
      <c r="AO50" s="199"/>
      <c r="AP50" s="199"/>
      <c r="AQ50" s="199"/>
      <c r="AR50" s="15"/>
    </row>
    <row r="51" spans="1:44" ht="20.25" customHeight="1" thickBot="1" x14ac:dyDescent="0.3">
      <c r="A51" s="150">
        <v>99</v>
      </c>
      <c r="B51" s="107">
        <v>125</v>
      </c>
      <c r="C51" s="150">
        <v>99</v>
      </c>
      <c r="D51" s="107">
        <v>125</v>
      </c>
      <c r="E51" s="110" t="s">
        <v>175</v>
      </c>
      <c r="F51" s="307" t="s">
        <v>165</v>
      </c>
      <c r="G51" s="308"/>
      <c r="H51" s="111" t="s">
        <v>91</v>
      </c>
      <c r="I51" s="114"/>
      <c r="J51" s="109"/>
      <c r="K51" s="109" t="s">
        <v>166</v>
      </c>
      <c r="L51" s="116">
        <v>135929</v>
      </c>
      <c r="M51" s="268" t="s">
        <v>12</v>
      </c>
      <c r="N51" s="55" t="s">
        <v>12</v>
      </c>
      <c r="O51" s="207"/>
      <c r="P51" s="208"/>
      <c r="Q51" s="209"/>
      <c r="R51" s="241" t="s">
        <v>12</v>
      </c>
      <c r="S51" s="191">
        <f t="shared" ref="S51:S56" si="38">SUM(M51:R51)</f>
        <v>0</v>
      </c>
      <c r="T51" s="195" t="s">
        <v>12</v>
      </c>
      <c r="U51" s="52" t="s">
        <v>12</v>
      </c>
      <c r="V51" s="168"/>
      <c r="W51" s="208"/>
      <c r="X51" s="208"/>
      <c r="Y51" s="208"/>
      <c r="Z51" s="209"/>
      <c r="AA51" s="241" t="s">
        <v>12</v>
      </c>
      <c r="AB51" s="242">
        <f t="shared" ref="AB51:AB56" si="39">SUM(T51:AA51)</f>
        <v>0</v>
      </c>
      <c r="AC51" s="226">
        <f>(A51*(O51+P51+Q51))+(C51*(V51+W51+X51+Y51+Z51))</f>
        <v>0</v>
      </c>
      <c r="AD51" s="108">
        <f>(B51*(O51+P51+Q51))+(D51*(V51+W51+X51+Y51+Z51))</f>
        <v>0</v>
      </c>
      <c r="AE51" s="189"/>
      <c r="AF51" s="189"/>
      <c r="AG51" s="16"/>
      <c r="AH51" s="16"/>
      <c r="AI51" s="199"/>
      <c r="AJ51" s="199"/>
      <c r="AK51" s="199"/>
      <c r="AL51" s="199"/>
      <c r="AM51" s="199"/>
      <c r="AN51" s="199"/>
      <c r="AO51" s="199"/>
      <c r="AP51" s="199"/>
      <c r="AQ51" s="199"/>
      <c r="AR51" s="15"/>
    </row>
    <row r="52" spans="1:44" ht="20.25" customHeight="1" thickBot="1" x14ac:dyDescent="0.3">
      <c r="A52" s="150">
        <v>99</v>
      </c>
      <c r="B52" s="107">
        <v>125</v>
      </c>
      <c r="C52" s="150">
        <v>99</v>
      </c>
      <c r="D52" s="107">
        <v>125</v>
      </c>
      <c r="E52" s="110" t="s">
        <v>176</v>
      </c>
      <c r="F52" s="307" t="s">
        <v>165</v>
      </c>
      <c r="G52" s="308"/>
      <c r="H52" s="111" t="s">
        <v>167</v>
      </c>
      <c r="I52" s="124"/>
      <c r="J52" s="125"/>
      <c r="K52" s="126" t="s">
        <v>174</v>
      </c>
      <c r="L52" s="243" t="s">
        <v>173</v>
      </c>
      <c r="M52" s="57" t="s">
        <v>12</v>
      </c>
      <c r="N52" s="56" t="s">
        <v>12</v>
      </c>
      <c r="O52" s="204"/>
      <c r="P52" s="147"/>
      <c r="Q52" s="148"/>
      <c r="R52" s="198" t="s">
        <v>12</v>
      </c>
      <c r="S52" s="191">
        <f t="shared" si="38"/>
        <v>0</v>
      </c>
      <c r="T52" s="197" t="s">
        <v>12</v>
      </c>
      <c r="U52" s="193" t="s">
        <v>12</v>
      </c>
      <c r="V52" s="165"/>
      <c r="W52" s="147"/>
      <c r="X52" s="147"/>
      <c r="Y52" s="147"/>
      <c r="Z52" s="148"/>
      <c r="AA52" s="198" t="s">
        <v>12</v>
      </c>
      <c r="AB52" s="367">
        <f t="shared" si="39"/>
        <v>0</v>
      </c>
      <c r="AC52" s="226">
        <f>(A52*(O52+P52+Q52))+(C52*(V52+W52+X52+Y52+Z52))</f>
        <v>0</v>
      </c>
      <c r="AD52" s="108">
        <f>(B52*(O52+P52+Q52))+(D52*(V52+W52+X52+Y52+Z52))</f>
        <v>0</v>
      </c>
      <c r="AE52" s="189"/>
      <c r="AF52" s="189"/>
      <c r="AG52" s="16"/>
      <c r="AH52" s="16"/>
      <c r="AI52" s="199"/>
      <c r="AJ52" s="199"/>
      <c r="AK52" s="199"/>
      <c r="AL52" s="199"/>
      <c r="AM52" s="199"/>
      <c r="AN52" s="199"/>
      <c r="AO52" s="199"/>
      <c r="AP52" s="199"/>
      <c r="AQ52" s="199"/>
      <c r="AR52" s="15"/>
    </row>
    <row r="53" spans="1:44" ht="20.25" customHeight="1" thickBot="1" x14ac:dyDescent="0.3">
      <c r="A53" s="150">
        <v>329</v>
      </c>
      <c r="B53" s="107">
        <v>439</v>
      </c>
      <c r="C53" s="150">
        <v>369</v>
      </c>
      <c r="D53" s="107">
        <v>495</v>
      </c>
      <c r="E53" s="110" t="s">
        <v>100</v>
      </c>
      <c r="F53" s="307" t="s">
        <v>168</v>
      </c>
      <c r="G53" s="308"/>
      <c r="H53" s="111" t="s">
        <v>91</v>
      </c>
      <c r="I53" s="114" t="s">
        <v>169</v>
      </c>
      <c r="J53" s="109">
        <v>138983</v>
      </c>
      <c r="K53" s="109" t="s">
        <v>170</v>
      </c>
      <c r="L53" s="116">
        <v>138981</v>
      </c>
      <c r="M53" s="57" t="s">
        <v>12</v>
      </c>
      <c r="N53" s="56" t="s">
        <v>12</v>
      </c>
      <c r="O53" s="204"/>
      <c r="P53" s="147"/>
      <c r="Q53" s="148"/>
      <c r="R53" s="198" t="s">
        <v>12</v>
      </c>
      <c r="S53" s="191">
        <f t="shared" si="38"/>
        <v>0</v>
      </c>
      <c r="T53" s="197" t="s">
        <v>12</v>
      </c>
      <c r="U53" s="240"/>
      <c r="V53" s="147"/>
      <c r="W53" s="147"/>
      <c r="X53" s="147"/>
      <c r="Y53" s="147"/>
      <c r="Z53" s="148"/>
      <c r="AA53" s="198" t="s">
        <v>12</v>
      </c>
      <c r="AB53" s="367">
        <f t="shared" si="39"/>
        <v>0</v>
      </c>
      <c r="AC53" s="226">
        <f>(A53*(O53+P53+Q53))+(C53*(U53+V53+W53+X53+Y53+Z53))</f>
        <v>0</v>
      </c>
      <c r="AD53" s="108">
        <f>(B53*(O53+P53+Q53))+(D53*(U53+V53+W53+X53+Y53+Z53))</f>
        <v>0</v>
      </c>
      <c r="AE53" s="189"/>
      <c r="AF53" s="189"/>
      <c r="AG53" s="16"/>
      <c r="AH53" s="16"/>
      <c r="AI53" s="199"/>
      <c r="AJ53" s="199"/>
      <c r="AK53" s="199"/>
      <c r="AL53" s="199"/>
      <c r="AM53" s="199"/>
      <c r="AN53" s="199"/>
      <c r="AO53" s="199"/>
      <c r="AP53" s="199"/>
      <c r="AQ53" s="199"/>
      <c r="AR53" s="15"/>
    </row>
    <row r="54" spans="1:44" ht="20.25" customHeight="1" thickBot="1" x14ac:dyDescent="0.3">
      <c r="A54" s="150">
        <v>379</v>
      </c>
      <c r="B54" s="107">
        <v>499</v>
      </c>
      <c r="C54" s="150">
        <v>399</v>
      </c>
      <c r="D54" s="107">
        <v>535</v>
      </c>
      <c r="E54" s="110" t="s">
        <v>175</v>
      </c>
      <c r="F54" s="307" t="s">
        <v>194</v>
      </c>
      <c r="G54" s="308"/>
      <c r="H54" s="111" t="s">
        <v>91</v>
      </c>
      <c r="I54" s="114"/>
      <c r="J54" s="109">
        <v>153972</v>
      </c>
      <c r="K54" s="109"/>
      <c r="L54" s="116">
        <v>153975</v>
      </c>
      <c r="M54" s="57" t="s">
        <v>12</v>
      </c>
      <c r="N54" s="56" t="s">
        <v>12</v>
      </c>
      <c r="O54" s="205"/>
      <c r="P54" s="149"/>
      <c r="Q54" s="206"/>
      <c r="R54" s="198" t="s">
        <v>12</v>
      </c>
      <c r="S54" s="191">
        <f t="shared" ref="S54:S55" si="40">SUM(M54:R54)</f>
        <v>0</v>
      </c>
      <c r="T54" s="197" t="s">
        <v>12</v>
      </c>
      <c r="U54" s="361"/>
      <c r="V54" s="147"/>
      <c r="W54" s="147"/>
      <c r="X54" s="147"/>
      <c r="Y54" s="147"/>
      <c r="Z54" s="148"/>
      <c r="AA54" s="198" t="s">
        <v>12</v>
      </c>
      <c r="AB54" s="242">
        <f t="shared" ref="AB54" si="41">SUM(T54:AA54)</f>
        <v>0</v>
      </c>
      <c r="AC54" s="226">
        <f>(A54*(O54+P54+Q54))+(C54*(U54+V54+W54+X54+Y54+Z54))</f>
        <v>0</v>
      </c>
      <c r="AD54" s="108">
        <f>(B54*(O54+P54+Q54))+(D54*(U54+V54+W54+X54+Y54+Z54))</f>
        <v>0</v>
      </c>
      <c r="AE54" s="189"/>
      <c r="AF54" s="189"/>
      <c r="AG54" s="16"/>
      <c r="AH54" s="16"/>
      <c r="AI54" s="211"/>
      <c r="AJ54" s="211"/>
      <c r="AK54" s="211"/>
      <c r="AL54" s="211"/>
      <c r="AM54" s="211"/>
      <c r="AN54" s="211"/>
      <c r="AO54" s="211"/>
      <c r="AP54" s="211"/>
      <c r="AQ54" s="211"/>
      <c r="AR54" s="15"/>
    </row>
    <row r="55" spans="1:44" ht="20.25" customHeight="1" thickBot="1" x14ac:dyDescent="0.3">
      <c r="A55" s="107"/>
      <c r="B55" s="107"/>
      <c r="C55" s="150">
        <v>399</v>
      </c>
      <c r="D55" s="107">
        <v>535</v>
      </c>
      <c r="E55" s="223" t="s">
        <v>196</v>
      </c>
      <c r="F55" s="307" t="s">
        <v>195</v>
      </c>
      <c r="G55" s="308"/>
      <c r="H55" s="224" t="s">
        <v>91</v>
      </c>
      <c r="I55" s="114"/>
      <c r="J55" s="109"/>
      <c r="K55" s="109"/>
      <c r="L55" s="115">
        <v>153978</v>
      </c>
      <c r="M55" s="190" t="s">
        <v>12</v>
      </c>
      <c r="N55" s="105" t="s">
        <v>12</v>
      </c>
      <c r="O55" s="234" t="s">
        <v>12</v>
      </c>
      <c r="P55" s="234" t="s">
        <v>12</v>
      </c>
      <c r="Q55" s="234" t="s">
        <v>12</v>
      </c>
      <c r="R55" s="106" t="s">
        <v>12</v>
      </c>
      <c r="S55" s="257">
        <f t="shared" si="40"/>
        <v>0</v>
      </c>
      <c r="T55" s="360" t="s">
        <v>12</v>
      </c>
      <c r="U55" s="371"/>
      <c r="V55" s="96"/>
      <c r="W55" s="96"/>
      <c r="X55" s="96"/>
      <c r="Y55" s="96"/>
      <c r="Z55" s="97"/>
      <c r="AA55" s="170" t="s">
        <v>12</v>
      </c>
      <c r="AB55" s="373">
        <f>SUM(U55:AA55)</f>
        <v>0</v>
      </c>
      <c r="AC55" s="226">
        <f>C55*(U55+V55+W55+X55+Y55+Z55)</f>
        <v>0</v>
      </c>
      <c r="AD55" s="54">
        <f>D55*(U55+V55+W55+X55+Y55+Z55)</f>
        <v>0</v>
      </c>
      <c r="AE55" s="189"/>
      <c r="AF55" s="189"/>
      <c r="AG55" s="16"/>
      <c r="AH55" s="16"/>
      <c r="AI55" s="211"/>
      <c r="AJ55" s="211"/>
      <c r="AK55" s="211"/>
      <c r="AL55" s="211"/>
      <c r="AM55" s="211"/>
      <c r="AN55" s="211"/>
      <c r="AO55" s="211"/>
      <c r="AP55" s="211"/>
      <c r="AQ55" s="211"/>
      <c r="AR55" s="15"/>
    </row>
    <row r="56" spans="1:44" ht="20.25" customHeight="1" thickBot="1" x14ac:dyDescent="0.3">
      <c r="A56" s="150">
        <v>269</v>
      </c>
      <c r="B56" s="107">
        <v>359</v>
      </c>
      <c r="C56" s="150">
        <v>289</v>
      </c>
      <c r="D56" s="107">
        <v>385</v>
      </c>
      <c r="E56" s="110" t="s">
        <v>133</v>
      </c>
      <c r="F56" s="307" t="s">
        <v>171</v>
      </c>
      <c r="G56" s="308"/>
      <c r="H56" s="111" t="s">
        <v>91</v>
      </c>
      <c r="I56" s="124" t="s">
        <v>172</v>
      </c>
      <c r="J56" s="125">
        <v>138986</v>
      </c>
      <c r="K56" s="126" t="s">
        <v>170</v>
      </c>
      <c r="L56" s="127">
        <v>138989</v>
      </c>
      <c r="M56" s="179" t="s">
        <v>12</v>
      </c>
      <c r="N56" s="180" t="s">
        <v>12</v>
      </c>
      <c r="O56" s="374"/>
      <c r="P56" s="369"/>
      <c r="Q56" s="370"/>
      <c r="R56" s="181" t="s">
        <v>12</v>
      </c>
      <c r="S56" s="191">
        <f t="shared" si="38"/>
        <v>0</v>
      </c>
      <c r="T56" s="170" t="s">
        <v>12</v>
      </c>
      <c r="U56" s="205"/>
      <c r="V56" s="369"/>
      <c r="W56" s="369"/>
      <c r="X56" s="369"/>
      <c r="Y56" s="369"/>
      <c r="Z56" s="370"/>
      <c r="AA56" s="181" t="s">
        <v>12</v>
      </c>
      <c r="AB56" s="372">
        <f t="shared" si="39"/>
        <v>0</v>
      </c>
      <c r="AC56" s="226">
        <f>(A56*(O56+P56+Q56))+(C56*(U56+V56+W56+X56+Y56+Z56))</f>
        <v>0</v>
      </c>
      <c r="AD56" s="246">
        <f>(B56*(O56+P56+Q56))+(D56*(U56+V56+W56+X56+Y56+Z56))</f>
        <v>0</v>
      </c>
      <c r="AE56" s="189"/>
      <c r="AF56" s="189"/>
      <c r="AG56" s="16"/>
      <c r="AH56" s="16"/>
      <c r="AI56" s="199"/>
      <c r="AJ56" s="199"/>
      <c r="AK56" s="199"/>
      <c r="AL56" s="199"/>
      <c r="AM56" s="199"/>
      <c r="AN56" s="199"/>
      <c r="AO56" s="199"/>
      <c r="AP56" s="199"/>
      <c r="AQ56" s="199"/>
      <c r="AR56" s="15"/>
    </row>
    <row r="57" spans="1:44" ht="20.25" customHeight="1" thickBot="1" x14ac:dyDescent="0.3">
      <c r="A57" s="150"/>
      <c r="B57" s="107"/>
      <c r="C57" s="150"/>
      <c r="D57" s="107"/>
      <c r="E57" s="349"/>
      <c r="F57" s="350"/>
      <c r="G57" s="350"/>
      <c r="H57" s="350"/>
      <c r="I57" s="350"/>
      <c r="J57" s="350"/>
      <c r="K57" s="350"/>
      <c r="L57" s="350"/>
      <c r="M57" s="351"/>
      <c r="N57" s="351"/>
      <c r="O57" s="351"/>
      <c r="P57" s="351"/>
      <c r="Q57" s="351"/>
      <c r="R57" s="351"/>
      <c r="S57" s="352"/>
      <c r="T57" s="48"/>
      <c r="U57" s="175"/>
      <c r="V57" s="48"/>
      <c r="W57" s="353" t="s">
        <v>36</v>
      </c>
      <c r="X57" s="354"/>
      <c r="Y57" s="354"/>
      <c r="Z57" s="354"/>
      <c r="AA57" s="355"/>
      <c r="AB57" s="356">
        <f>SUM(AC20:AC56)</f>
        <v>0</v>
      </c>
      <c r="AC57" s="312"/>
      <c r="AD57" s="60">
        <f>SUM(AD20:AD56)</f>
        <v>0</v>
      </c>
      <c r="AE57" s="152"/>
      <c r="AF57" s="152"/>
      <c r="AG57" s="16"/>
      <c r="AH57" s="16"/>
      <c r="AI57" s="143"/>
      <c r="AJ57" s="143"/>
      <c r="AK57" s="143"/>
      <c r="AL57" s="143"/>
      <c r="AM57" s="143"/>
      <c r="AN57" s="143"/>
      <c r="AO57" s="143"/>
      <c r="AP57" s="143"/>
      <c r="AQ57" s="143"/>
      <c r="AR57" s="15"/>
    </row>
    <row r="58" spans="1:44" ht="16.5" customHeight="1" thickBot="1" x14ac:dyDescent="0.3">
      <c r="E58" s="138" t="s">
        <v>177</v>
      </c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2"/>
      <c r="R58" s="172"/>
      <c r="S58" s="173"/>
      <c r="T58" s="123" t="s">
        <v>64</v>
      </c>
      <c r="U58" s="118"/>
      <c r="V58" s="119">
        <v>0</v>
      </c>
      <c r="W58" s="140">
        <v>40</v>
      </c>
      <c r="X58" s="176" t="s">
        <v>178</v>
      </c>
      <c r="Y58" s="144"/>
      <c r="Z58" s="144"/>
      <c r="AA58" s="145"/>
      <c r="AB58" s="311">
        <f>V58*W58</f>
        <v>0</v>
      </c>
      <c r="AC58" s="312"/>
      <c r="AD58" s="121">
        <f>V58*(W58/0.75)</f>
        <v>0</v>
      </c>
      <c r="AE58" s="17"/>
      <c r="AF58" s="16"/>
      <c r="AG58" s="16"/>
      <c r="AH58" s="16"/>
      <c r="AI58" s="18"/>
      <c r="AJ58" s="18"/>
      <c r="AK58" s="18"/>
      <c r="AL58" s="143"/>
      <c r="AM58" s="143"/>
      <c r="AN58" s="18"/>
      <c r="AO58" s="18"/>
      <c r="AP58" s="18"/>
      <c r="AQ58" s="18"/>
      <c r="AR58" s="15"/>
    </row>
    <row r="59" spans="1:44" ht="16.5" customHeight="1" thickBot="1" x14ac:dyDescent="0.3">
      <c r="E59" s="133" t="s">
        <v>67</v>
      </c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0"/>
      <c r="R59" s="130"/>
      <c r="S59" s="131"/>
      <c r="T59" s="357" t="s">
        <v>58</v>
      </c>
      <c r="U59" s="358"/>
      <c r="V59" s="358"/>
      <c r="W59" s="354"/>
      <c r="X59" s="354"/>
      <c r="Y59" s="354"/>
      <c r="Z59" s="354"/>
      <c r="AA59" s="355"/>
      <c r="AB59" s="311">
        <f>(AB57+AB58)*0.05</f>
        <v>0</v>
      </c>
      <c r="AC59" s="312"/>
      <c r="AD59" s="136"/>
      <c r="AE59" s="120"/>
      <c r="AF59" s="16"/>
      <c r="AG59" s="16"/>
      <c r="AH59" s="16"/>
      <c r="AI59" s="18"/>
      <c r="AJ59" s="18"/>
      <c r="AK59" s="18"/>
      <c r="AL59" s="143"/>
      <c r="AM59" s="143"/>
      <c r="AN59" s="18"/>
      <c r="AO59" s="18"/>
      <c r="AP59" s="18"/>
      <c r="AQ59" s="18"/>
      <c r="AR59" s="15"/>
    </row>
    <row r="60" spans="1:44" ht="16.5" customHeight="1" thickBot="1" x14ac:dyDescent="0.3">
      <c r="E60" s="134"/>
      <c r="F60" s="128"/>
      <c r="G60" s="128"/>
      <c r="H60" s="128"/>
      <c r="I60" s="128"/>
      <c r="J60" s="128"/>
      <c r="K60" s="128"/>
      <c r="L60" s="129"/>
      <c r="M60" s="135"/>
      <c r="N60" s="135"/>
      <c r="O60" s="135"/>
      <c r="P60" s="135"/>
      <c r="Q60" s="135"/>
      <c r="R60" s="135"/>
      <c r="S60" s="135"/>
      <c r="T60" s="157"/>
      <c r="U60" s="122"/>
      <c r="V60" s="117"/>
      <c r="W60" s="359" t="s">
        <v>59</v>
      </c>
      <c r="X60" s="354"/>
      <c r="Y60" s="354"/>
      <c r="Z60" s="354"/>
      <c r="AA60" s="355"/>
      <c r="AB60" s="311">
        <f>(AB57+AB58)-AB59</f>
        <v>0</v>
      </c>
      <c r="AC60" s="312"/>
      <c r="AD60" s="61">
        <f>AD57+AD58</f>
        <v>0</v>
      </c>
      <c r="AE60" s="17"/>
      <c r="AF60" s="16"/>
      <c r="AG60" s="16"/>
      <c r="AH60" s="16"/>
      <c r="AI60" s="18"/>
      <c r="AJ60" s="18"/>
      <c r="AK60" s="18"/>
      <c r="AL60" s="18"/>
      <c r="AM60" s="18"/>
      <c r="AN60" s="18"/>
      <c r="AO60" s="18"/>
      <c r="AP60" s="18"/>
      <c r="AQ60" s="18"/>
      <c r="AR60" s="15"/>
    </row>
    <row r="61" spans="1:44" ht="16.5" customHeight="1" thickBot="1" x14ac:dyDescent="0.3">
      <c r="E61" s="139" t="s">
        <v>66</v>
      </c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17"/>
      <c r="T61" s="16"/>
      <c r="U61" s="16"/>
      <c r="V61" s="16"/>
      <c r="W61" s="313"/>
      <c r="X61" s="313"/>
      <c r="Y61" s="313"/>
      <c r="Z61" s="313"/>
      <c r="AA61" s="313"/>
      <c r="AB61" s="314"/>
      <c r="AC61" s="315"/>
      <c r="AD61" s="156"/>
      <c r="AE61" s="17"/>
      <c r="AF61" s="16"/>
      <c r="AG61" s="16"/>
      <c r="AH61" s="16"/>
      <c r="AI61" s="18"/>
      <c r="AJ61" s="18"/>
      <c r="AK61" s="18"/>
      <c r="AL61" s="18"/>
      <c r="AM61" s="18"/>
      <c r="AN61" s="18"/>
      <c r="AO61" s="18"/>
      <c r="AP61" s="18"/>
      <c r="AQ61" s="18"/>
      <c r="AR61" s="15"/>
    </row>
    <row r="62" spans="1:44" x14ac:dyDescent="0.25">
      <c r="E62" s="344" t="s">
        <v>65</v>
      </c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16"/>
      <c r="AB62" s="16"/>
      <c r="AC62" s="16"/>
      <c r="AD62" s="16"/>
      <c r="AE62" s="16"/>
      <c r="AF62" s="16"/>
      <c r="AG62" s="16"/>
      <c r="AH62" s="16"/>
      <c r="AI62" s="18"/>
      <c r="AJ62" s="18"/>
      <c r="AK62" s="18"/>
      <c r="AL62" s="18"/>
      <c r="AM62" s="18"/>
      <c r="AN62" s="18"/>
      <c r="AO62" s="18"/>
      <c r="AP62" s="18"/>
      <c r="AQ62" s="18"/>
      <c r="AR62" s="15"/>
    </row>
    <row r="63" spans="1:44" ht="15.75" thickBot="1" x14ac:dyDescent="0.3"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8"/>
      <c r="AJ63" s="18"/>
      <c r="AK63" s="18"/>
      <c r="AL63" s="18"/>
      <c r="AM63" s="18"/>
      <c r="AN63" s="18"/>
      <c r="AO63" s="18"/>
      <c r="AP63" s="18"/>
      <c r="AQ63" s="18"/>
      <c r="AR63" s="15"/>
    </row>
    <row r="64" spans="1:44" x14ac:dyDescent="0.25">
      <c r="E64" s="62" t="s">
        <v>47</v>
      </c>
      <c r="F64" s="63"/>
      <c r="G64" s="64"/>
      <c r="H64" s="65"/>
      <c r="I64" s="13"/>
      <c r="J64" s="13"/>
      <c r="K64" s="13"/>
      <c r="L64" s="13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3"/>
    </row>
    <row r="65" spans="5:44" x14ac:dyDescent="0.25">
      <c r="E65" s="66" t="s">
        <v>18</v>
      </c>
      <c r="F65" s="67"/>
      <c r="G65" s="68"/>
      <c r="H65" s="69"/>
      <c r="I65" s="13"/>
      <c r="J65" s="13"/>
      <c r="K65" s="13"/>
      <c r="L65" s="13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3"/>
    </row>
    <row r="66" spans="5:44" x14ac:dyDescent="0.25">
      <c r="E66" s="70" t="s">
        <v>21</v>
      </c>
      <c r="F66" s="67"/>
      <c r="G66" s="68"/>
      <c r="H66" s="69"/>
      <c r="I66" s="13"/>
      <c r="J66" s="13"/>
      <c r="K66" s="13"/>
      <c r="L66" s="13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3"/>
    </row>
    <row r="67" spans="5:44" ht="15.75" thickBot="1" x14ac:dyDescent="0.3">
      <c r="E67" s="71" t="s">
        <v>20</v>
      </c>
      <c r="F67" s="72"/>
      <c r="G67" s="73"/>
      <c r="H67" s="74"/>
      <c r="I67" s="13"/>
      <c r="J67" s="13"/>
      <c r="K67" s="13"/>
      <c r="L67" s="13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3"/>
    </row>
    <row r="68" spans="5:44" ht="16.5" thickBot="1" x14ac:dyDescent="0.3">
      <c r="E68" s="75" t="s">
        <v>9</v>
      </c>
      <c r="F68" s="76" t="s">
        <v>10</v>
      </c>
      <c r="G68" s="77" t="s">
        <v>53</v>
      </c>
      <c r="H68" s="78" t="s">
        <v>11</v>
      </c>
      <c r="I68" s="13"/>
      <c r="J68" s="13"/>
      <c r="K68" s="13"/>
      <c r="L68" s="13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3"/>
    </row>
    <row r="69" spans="5:44" x14ac:dyDescent="0.25">
      <c r="E69" s="79" t="s">
        <v>68</v>
      </c>
      <c r="F69" s="80">
        <v>140</v>
      </c>
      <c r="G69" s="81" t="s">
        <v>48</v>
      </c>
      <c r="H69" s="82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3"/>
    </row>
    <row r="70" spans="5:44" x14ac:dyDescent="0.25">
      <c r="E70" s="83"/>
      <c r="F70" s="84">
        <v>140</v>
      </c>
      <c r="G70" s="85" t="s">
        <v>49</v>
      </c>
      <c r="H70" s="20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3"/>
    </row>
    <row r="71" spans="5:44" x14ac:dyDescent="0.25">
      <c r="E71" s="83"/>
      <c r="F71" s="84">
        <v>164</v>
      </c>
      <c r="G71" s="85" t="s">
        <v>50</v>
      </c>
      <c r="H71" s="20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3"/>
    </row>
    <row r="72" spans="5:44" x14ac:dyDescent="0.25">
      <c r="E72" s="83"/>
      <c r="F72" s="86" t="s">
        <v>2</v>
      </c>
      <c r="G72" s="87" t="s">
        <v>51</v>
      </c>
      <c r="H72" s="20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3"/>
    </row>
    <row r="73" spans="5:44" x14ac:dyDescent="0.25">
      <c r="E73" s="83"/>
      <c r="F73" s="86"/>
      <c r="G73" s="87"/>
      <c r="H73" s="20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3"/>
    </row>
    <row r="74" spans="5:44" x14ac:dyDescent="0.25">
      <c r="E74" s="83" t="s">
        <v>69</v>
      </c>
      <c r="F74" s="86">
        <v>128</v>
      </c>
      <c r="G74" s="87" t="s">
        <v>48</v>
      </c>
      <c r="H74" s="20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3"/>
    </row>
    <row r="75" spans="5:44" x14ac:dyDescent="0.25">
      <c r="E75" s="83"/>
      <c r="F75" s="84">
        <v>140</v>
      </c>
      <c r="G75" s="85" t="s">
        <v>49</v>
      </c>
      <c r="H75" s="20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3"/>
    </row>
    <row r="76" spans="5:44" x14ac:dyDescent="0.25">
      <c r="E76" s="83"/>
      <c r="F76" s="84">
        <v>164</v>
      </c>
      <c r="G76" s="85" t="s">
        <v>50</v>
      </c>
      <c r="H76" s="20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3"/>
    </row>
    <row r="77" spans="5:44" ht="15.75" thickBot="1" x14ac:dyDescent="0.3">
      <c r="E77" s="88"/>
      <c r="F77" s="89" t="s">
        <v>2</v>
      </c>
      <c r="G77" s="90" t="s">
        <v>51</v>
      </c>
      <c r="H77" s="91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3"/>
    </row>
    <row r="78" spans="5:44" ht="16.5" thickBot="1" x14ac:dyDescent="0.3">
      <c r="E78" s="92" t="s">
        <v>9</v>
      </c>
      <c r="F78" s="93" t="s">
        <v>10</v>
      </c>
      <c r="G78" s="93" t="s">
        <v>61</v>
      </c>
      <c r="H78" s="94" t="s">
        <v>11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3"/>
    </row>
    <row r="79" spans="5:44" x14ac:dyDescent="0.25">
      <c r="E79" s="182" t="s">
        <v>52</v>
      </c>
      <c r="F79" s="183"/>
      <c r="G79" s="183"/>
      <c r="H79" s="183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3"/>
    </row>
    <row r="80" spans="5:44" x14ac:dyDescent="0.25">
      <c r="E80" s="182"/>
      <c r="F80" s="183"/>
      <c r="G80" s="183"/>
      <c r="H80" s="183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3"/>
    </row>
    <row r="81" spans="5:44" x14ac:dyDescent="0.25">
      <c r="E81" s="182"/>
      <c r="F81" s="183"/>
      <c r="G81" s="183"/>
      <c r="H81" s="183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3"/>
    </row>
    <row r="82" spans="5:44" x14ac:dyDescent="0.25">
      <c r="E82" s="182"/>
      <c r="F82" s="183"/>
      <c r="G82" s="183"/>
      <c r="H82" s="183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3"/>
    </row>
    <row r="83" spans="5:44" x14ac:dyDescent="0.25">
      <c r="E83" s="182"/>
      <c r="F83" s="183"/>
      <c r="G83" s="183"/>
      <c r="H83" s="183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3"/>
    </row>
    <row r="84" spans="5:44" x14ac:dyDescent="0.25">
      <c r="E84" s="182"/>
      <c r="F84" s="183"/>
      <c r="G84" s="183"/>
      <c r="H84" s="183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3"/>
    </row>
    <row r="85" spans="5:44" x14ac:dyDescent="0.25">
      <c r="E85" s="182"/>
      <c r="F85" s="183"/>
      <c r="G85" s="183"/>
      <c r="H85" s="183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3"/>
    </row>
    <row r="86" spans="5:44" x14ac:dyDescent="0.25">
      <c r="E86" s="182"/>
      <c r="F86" s="183"/>
      <c r="G86" s="183"/>
      <c r="H86" s="183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3"/>
    </row>
    <row r="87" spans="5:44" x14ac:dyDescent="0.25">
      <c r="E87" s="182"/>
      <c r="F87" s="183"/>
      <c r="G87" s="183"/>
      <c r="H87" s="183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3"/>
    </row>
    <row r="88" spans="5:44" x14ac:dyDescent="0.25">
      <c r="E88" s="182"/>
      <c r="F88" s="183"/>
      <c r="G88" s="183"/>
      <c r="H88" s="183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3"/>
    </row>
    <row r="89" spans="5:44" x14ac:dyDescent="0.25">
      <c r="E89" s="182"/>
      <c r="F89" s="183"/>
      <c r="G89" s="183"/>
      <c r="H89" s="183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3"/>
    </row>
    <row r="90" spans="5:44" x14ac:dyDescent="0.25">
      <c r="E90" s="182"/>
      <c r="F90" s="183"/>
      <c r="G90" s="183"/>
      <c r="H90" s="183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3"/>
    </row>
    <row r="91" spans="5:44" x14ac:dyDescent="0.25">
      <c r="E91" s="182"/>
      <c r="F91" s="183"/>
      <c r="G91" s="183"/>
      <c r="H91" s="183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3"/>
    </row>
    <row r="92" spans="5:44" x14ac:dyDescent="0.25">
      <c r="E92" s="182"/>
      <c r="F92" s="183"/>
      <c r="G92" s="183"/>
      <c r="H92" s="183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3"/>
    </row>
    <row r="93" spans="5:44" x14ac:dyDescent="0.25">
      <c r="E93" s="182"/>
      <c r="F93" s="183"/>
      <c r="G93" s="183"/>
      <c r="H93" s="183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3"/>
    </row>
    <row r="94" spans="5:44" x14ac:dyDescent="0.25">
      <c r="E94" s="182"/>
      <c r="F94" s="183"/>
      <c r="G94" s="183"/>
      <c r="H94" s="183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3"/>
    </row>
    <row r="95" spans="5:44" x14ac:dyDescent="0.25">
      <c r="E95" s="182"/>
      <c r="F95" s="183"/>
      <c r="G95" s="183"/>
      <c r="H95" s="183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3"/>
    </row>
    <row r="96" spans="5:44" x14ac:dyDescent="0.25">
      <c r="E96" s="182"/>
      <c r="F96" s="183"/>
      <c r="G96" s="183"/>
      <c r="H96" s="183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3"/>
    </row>
    <row r="97" spans="5:44" x14ac:dyDescent="0.25">
      <c r="E97" s="182"/>
      <c r="F97" s="183"/>
      <c r="G97" s="183"/>
      <c r="H97" s="183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3"/>
    </row>
    <row r="98" spans="5:44" x14ac:dyDescent="0.25">
      <c r="E98" s="182"/>
      <c r="F98" s="183"/>
      <c r="G98" s="183"/>
      <c r="H98" s="183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3"/>
    </row>
    <row r="99" spans="5:44" x14ac:dyDescent="0.25">
      <c r="E99" s="182"/>
      <c r="F99" s="183"/>
      <c r="G99" s="183"/>
      <c r="H99" s="183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3"/>
    </row>
    <row r="100" spans="5:44" x14ac:dyDescent="0.25">
      <c r="E100" s="182"/>
      <c r="F100" s="183"/>
      <c r="G100" s="183"/>
      <c r="H100" s="183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3"/>
    </row>
    <row r="101" spans="5:44" x14ac:dyDescent="0.25">
      <c r="E101" s="182"/>
      <c r="F101" s="183"/>
      <c r="G101" s="183"/>
      <c r="H101" s="183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3"/>
    </row>
    <row r="102" spans="5:44" x14ac:dyDescent="0.25">
      <c r="E102" s="182"/>
      <c r="F102" s="183"/>
      <c r="G102" s="183"/>
      <c r="H102" s="183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3"/>
    </row>
    <row r="103" spans="5:44" x14ac:dyDescent="0.25">
      <c r="E103" s="182"/>
      <c r="F103" s="183"/>
      <c r="G103" s="183"/>
      <c r="H103" s="183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3"/>
    </row>
    <row r="104" spans="5:44" x14ac:dyDescent="0.25">
      <c r="E104" s="182"/>
      <c r="F104" s="183"/>
      <c r="G104" s="183"/>
      <c r="H104" s="183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3"/>
    </row>
    <row r="105" spans="5:44" x14ac:dyDescent="0.25">
      <c r="E105" s="182"/>
      <c r="F105" s="183"/>
      <c r="G105" s="183"/>
      <c r="H105" s="183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3"/>
    </row>
    <row r="106" spans="5:44" x14ac:dyDescent="0.25">
      <c r="E106" s="182"/>
      <c r="F106" s="183"/>
      <c r="G106" s="183"/>
      <c r="H106" s="183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3"/>
    </row>
    <row r="107" spans="5:44" x14ac:dyDescent="0.25">
      <c r="E107" s="182"/>
      <c r="F107" s="183"/>
      <c r="G107" s="183"/>
      <c r="H107" s="183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3"/>
    </row>
    <row r="108" spans="5:44" x14ac:dyDescent="0.25">
      <c r="E108" s="182"/>
      <c r="F108" s="183"/>
      <c r="G108" s="183"/>
      <c r="H108" s="183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3"/>
    </row>
    <row r="109" spans="5:44" x14ac:dyDescent="0.25">
      <c r="E109" s="182"/>
      <c r="F109" s="183"/>
      <c r="G109" s="183"/>
      <c r="H109" s="183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3"/>
    </row>
    <row r="110" spans="5:44" x14ac:dyDescent="0.25">
      <c r="E110" s="182"/>
      <c r="F110" s="183"/>
      <c r="G110" s="183"/>
      <c r="H110" s="183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3"/>
    </row>
    <row r="111" spans="5:44" x14ac:dyDescent="0.25">
      <c r="E111" s="182"/>
      <c r="F111" s="183"/>
      <c r="G111" s="183"/>
      <c r="H111" s="183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3"/>
    </row>
    <row r="112" spans="5:44" x14ac:dyDescent="0.25">
      <c r="E112" s="184"/>
      <c r="F112" s="185"/>
      <c r="G112" s="185"/>
      <c r="H112" s="185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3"/>
    </row>
    <row r="113" spans="5:44" x14ac:dyDescent="0.25">
      <c r="E113" s="184"/>
      <c r="F113" s="185"/>
      <c r="G113" s="185"/>
      <c r="H113" s="185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3"/>
    </row>
    <row r="114" spans="5:44" x14ac:dyDescent="0.25">
      <c r="E114" s="184"/>
      <c r="F114" s="185"/>
      <c r="G114" s="185"/>
      <c r="H114" s="185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3"/>
    </row>
    <row r="115" spans="5:44" x14ac:dyDescent="0.25">
      <c r="E115" s="184"/>
      <c r="F115" s="185"/>
      <c r="G115" s="185"/>
      <c r="H115" s="185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3"/>
    </row>
    <row r="116" spans="5:44" x14ac:dyDescent="0.25">
      <c r="E116" s="184"/>
      <c r="F116" s="185"/>
      <c r="G116" s="185"/>
      <c r="H116" s="185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3"/>
    </row>
    <row r="117" spans="5:44" x14ac:dyDescent="0.25">
      <c r="E117" s="184"/>
      <c r="F117" s="185"/>
      <c r="G117" s="185"/>
      <c r="H117" s="185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3"/>
    </row>
    <row r="118" spans="5:44" x14ac:dyDescent="0.25">
      <c r="E118" s="184"/>
      <c r="F118" s="185"/>
      <c r="G118" s="185"/>
      <c r="H118" s="185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3"/>
    </row>
    <row r="119" spans="5:44" x14ac:dyDescent="0.25">
      <c r="E119" s="184"/>
      <c r="F119" s="185"/>
      <c r="G119" s="185"/>
      <c r="H119" s="185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3"/>
    </row>
    <row r="120" spans="5:44" x14ac:dyDescent="0.25">
      <c r="E120" s="184"/>
      <c r="F120" s="185"/>
      <c r="G120" s="185"/>
      <c r="H120" s="185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3"/>
    </row>
    <row r="121" spans="5:44" x14ac:dyDescent="0.25">
      <c r="E121" s="184"/>
      <c r="F121" s="185"/>
      <c r="G121" s="185"/>
      <c r="H121" s="185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3"/>
    </row>
    <row r="122" spans="5:44" x14ac:dyDescent="0.25">
      <c r="E122" s="184"/>
      <c r="F122" s="185"/>
      <c r="G122" s="185"/>
      <c r="H122" s="185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3"/>
    </row>
    <row r="123" spans="5:44" x14ac:dyDescent="0.25">
      <c r="E123" s="184"/>
      <c r="F123" s="185"/>
      <c r="G123" s="185"/>
      <c r="H123" s="185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3"/>
    </row>
    <row r="124" spans="5:44" x14ac:dyDescent="0.25">
      <c r="E124" s="184"/>
      <c r="F124" s="185"/>
      <c r="G124" s="185"/>
      <c r="H124" s="185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3"/>
    </row>
    <row r="125" spans="5:44" x14ac:dyDescent="0.25">
      <c r="E125" s="184"/>
      <c r="F125" s="185"/>
      <c r="G125" s="185"/>
      <c r="H125" s="185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3"/>
    </row>
    <row r="126" spans="5:44" x14ac:dyDescent="0.25">
      <c r="E126" s="184"/>
      <c r="F126" s="185"/>
      <c r="G126" s="185"/>
      <c r="H126" s="185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3"/>
    </row>
    <row r="127" spans="5:44" x14ac:dyDescent="0.25">
      <c r="E127" s="184"/>
      <c r="F127" s="185"/>
      <c r="G127" s="185"/>
      <c r="H127" s="185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3"/>
    </row>
    <row r="128" spans="5:44" x14ac:dyDescent="0.25">
      <c r="E128" s="184"/>
      <c r="F128" s="185"/>
      <c r="G128" s="185"/>
      <c r="H128" s="185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3"/>
    </row>
    <row r="129" spans="5:44" x14ac:dyDescent="0.25">
      <c r="E129" s="184"/>
      <c r="F129" s="185"/>
      <c r="G129" s="185"/>
      <c r="H129" s="185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3"/>
    </row>
    <row r="130" spans="5:44" x14ac:dyDescent="0.25">
      <c r="E130" s="184"/>
      <c r="F130" s="185"/>
      <c r="G130" s="185"/>
      <c r="H130" s="185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3"/>
    </row>
    <row r="131" spans="5:44" x14ac:dyDescent="0.25">
      <c r="E131" s="184"/>
      <c r="F131" s="185"/>
      <c r="G131" s="185"/>
      <c r="H131" s="185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3"/>
    </row>
    <row r="132" spans="5:44" x14ac:dyDescent="0.25">
      <c r="E132" s="184"/>
      <c r="F132" s="185"/>
      <c r="G132" s="185"/>
      <c r="H132" s="185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3"/>
    </row>
    <row r="133" spans="5:44" x14ac:dyDescent="0.25">
      <c r="E133" s="184"/>
      <c r="F133" s="185"/>
      <c r="G133" s="185"/>
      <c r="H133" s="185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3"/>
    </row>
    <row r="134" spans="5:44" x14ac:dyDescent="0.25">
      <c r="E134" s="184"/>
      <c r="F134" s="185"/>
      <c r="G134" s="185"/>
      <c r="H134" s="185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3"/>
    </row>
    <row r="135" spans="5:44" x14ac:dyDescent="0.25">
      <c r="E135" s="184"/>
      <c r="F135" s="185"/>
      <c r="G135" s="185"/>
      <c r="H135" s="185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3"/>
    </row>
    <row r="136" spans="5:44" x14ac:dyDescent="0.25">
      <c r="E136" s="184"/>
      <c r="F136" s="185"/>
      <c r="G136" s="185"/>
      <c r="H136" s="185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3"/>
    </row>
    <row r="137" spans="5:44" x14ac:dyDescent="0.25">
      <c r="E137" s="184"/>
      <c r="F137" s="185"/>
      <c r="G137" s="185"/>
      <c r="H137" s="185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3"/>
    </row>
    <row r="138" spans="5:44" x14ac:dyDescent="0.25">
      <c r="E138" s="184"/>
      <c r="F138" s="185"/>
      <c r="G138" s="185"/>
      <c r="H138" s="185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3"/>
    </row>
    <row r="139" spans="5:44" x14ac:dyDescent="0.25">
      <c r="E139" s="184"/>
      <c r="F139" s="185"/>
      <c r="G139" s="185"/>
      <c r="H139" s="185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3"/>
    </row>
    <row r="140" spans="5:44" x14ac:dyDescent="0.25">
      <c r="E140" s="184"/>
      <c r="F140" s="185"/>
      <c r="G140" s="185"/>
      <c r="H140" s="185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3"/>
    </row>
    <row r="141" spans="5:44" x14ac:dyDescent="0.25">
      <c r="E141" s="184"/>
      <c r="F141" s="185"/>
      <c r="G141" s="185"/>
      <c r="H141" s="185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3"/>
    </row>
    <row r="142" spans="5:44" x14ac:dyDescent="0.25">
      <c r="E142" s="184"/>
      <c r="F142" s="185"/>
      <c r="G142" s="185"/>
      <c r="H142" s="185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3"/>
    </row>
    <row r="143" spans="5:44" x14ac:dyDescent="0.25">
      <c r="E143" s="184"/>
      <c r="F143" s="185"/>
      <c r="G143" s="185"/>
      <c r="H143" s="185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3"/>
    </row>
    <row r="144" spans="5:44" x14ac:dyDescent="0.25">
      <c r="E144" s="184"/>
      <c r="F144" s="185"/>
      <c r="G144" s="185"/>
      <c r="H144" s="185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3"/>
    </row>
    <row r="145" spans="5:44" x14ac:dyDescent="0.25">
      <c r="E145" s="184"/>
      <c r="F145" s="185"/>
      <c r="G145" s="185"/>
      <c r="H145" s="185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3"/>
    </row>
    <row r="146" spans="5:44" x14ac:dyDescent="0.25">
      <c r="E146" s="184"/>
      <c r="F146" s="185"/>
      <c r="G146" s="185"/>
      <c r="H146" s="185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3"/>
    </row>
    <row r="147" spans="5:44" x14ac:dyDescent="0.25">
      <c r="E147" s="184"/>
      <c r="F147" s="185"/>
      <c r="G147" s="185"/>
      <c r="H147" s="185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3"/>
    </row>
    <row r="148" spans="5:44" x14ac:dyDescent="0.25">
      <c r="E148" s="184"/>
      <c r="F148" s="185"/>
      <c r="G148" s="185"/>
      <c r="H148" s="185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3"/>
    </row>
    <row r="149" spans="5:44" x14ac:dyDescent="0.25">
      <c r="E149" s="184"/>
      <c r="F149" s="185"/>
      <c r="G149" s="185"/>
      <c r="H149" s="185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3"/>
    </row>
    <row r="150" spans="5:44" x14ac:dyDescent="0.25">
      <c r="E150" s="184"/>
      <c r="F150" s="185"/>
      <c r="G150" s="185"/>
      <c r="H150" s="185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3"/>
    </row>
    <row r="151" spans="5:44" x14ac:dyDescent="0.25">
      <c r="E151" s="184"/>
      <c r="F151" s="185"/>
      <c r="G151" s="185"/>
      <c r="H151" s="185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3"/>
    </row>
    <row r="152" spans="5:44" x14ac:dyDescent="0.25">
      <c r="E152" s="184"/>
      <c r="F152" s="185"/>
      <c r="G152" s="185"/>
      <c r="H152" s="185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3"/>
    </row>
    <row r="153" spans="5:44" x14ac:dyDescent="0.25">
      <c r="E153" s="184"/>
      <c r="F153" s="185"/>
      <c r="G153" s="185"/>
      <c r="H153" s="185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3"/>
    </row>
    <row r="154" spans="5:44" x14ac:dyDescent="0.25">
      <c r="E154" s="184"/>
      <c r="F154" s="185"/>
      <c r="G154" s="185"/>
      <c r="H154" s="185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3"/>
    </row>
    <row r="155" spans="5:44" x14ac:dyDescent="0.25">
      <c r="E155" s="184"/>
      <c r="F155" s="185"/>
      <c r="G155" s="185"/>
      <c r="H155" s="185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3"/>
    </row>
    <row r="156" spans="5:44" x14ac:dyDescent="0.25">
      <c r="E156" s="184"/>
      <c r="F156" s="185"/>
      <c r="G156" s="185"/>
      <c r="H156" s="185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3"/>
    </row>
    <row r="157" spans="5:44" x14ac:dyDescent="0.25">
      <c r="E157" s="184"/>
      <c r="F157" s="185"/>
      <c r="G157" s="185"/>
      <c r="H157" s="185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3"/>
    </row>
    <row r="158" spans="5:44" x14ac:dyDescent="0.25">
      <c r="E158" s="184"/>
      <c r="F158" s="185"/>
      <c r="G158" s="185"/>
      <c r="H158" s="185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3"/>
    </row>
    <row r="159" spans="5:44" x14ac:dyDescent="0.25">
      <c r="E159" s="184"/>
      <c r="F159" s="185"/>
      <c r="G159" s="185"/>
      <c r="H159" s="185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3"/>
    </row>
    <row r="160" spans="5:44" x14ac:dyDescent="0.25">
      <c r="E160" s="184"/>
      <c r="F160" s="185"/>
      <c r="G160" s="185"/>
      <c r="H160" s="185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3"/>
    </row>
    <row r="161" spans="5:44" x14ac:dyDescent="0.25">
      <c r="E161" s="184"/>
      <c r="F161" s="185"/>
      <c r="G161" s="185"/>
      <c r="H161" s="185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3"/>
    </row>
    <row r="162" spans="5:44" x14ac:dyDescent="0.25">
      <c r="E162" s="184"/>
      <c r="F162" s="185"/>
      <c r="G162" s="185"/>
      <c r="H162" s="185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3"/>
    </row>
    <row r="163" spans="5:44" x14ac:dyDescent="0.25">
      <c r="E163" s="184"/>
      <c r="F163" s="185"/>
      <c r="G163" s="185"/>
      <c r="H163" s="185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3"/>
    </row>
    <row r="164" spans="5:44" x14ac:dyDescent="0.25">
      <c r="E164" s="184"/>
      <c r="F164" s="185"/>
      <c r="G164" s="185"/>
      <c r="H164" s="185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3"/>
    </row>
    <row r="165" spans="5:44" x14ac:dyDescent="0.25">
      <c r="E165" s="184"/>
      <c r="F165" s="185"/>
      <c r="G165" s="185"/>
      <c r="H165" s="185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3"/>
    </row>
    <row r="166" spans="5:44" x14ac:dyDescent="0.25">
      <c r="E166" s="184"/>
      <c r="F166" s="185"/>
      <c r="G166" s="185"/>
      <c r="H166" s="185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3"/>
    </row>
    <row r="167" spans="5:44" x14ac:dyDescent="0.25">
      <c r="E167" s="184"/>
      <c r="F167" s="185"/>
      <c r="G167" s="185"/>
      <c r="H167" s="185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3"/>
    </row>
    <row r="168" spans="5:44" x14ac:dyDescent="0.25">
      <c r="E168" s="184"/>
      <c r="F168" s="185"/>
      <c r="G168" s="185"/>
      <c r="H168" s="185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3"/>
    </row>
    <row r="169" spans="5:44" x14ac:dyDescent="0.25">
      <c r="E169" s="184"/>
      <c r="F169" s="185"/>
      <c r="G169" s="185"/>
      <c r="H169" s="185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3"/>
    </row>
    <row r="170" spans="5:44" x14ac:dyDescent="0.25">
      <c r="E170" s="184"/>
      <c r="F170" s="185"/>
      <c r="G170" s="185"/>
      <c r="H170" s="185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3"/>
    </row>
    <row r="171" spans="5:44" x14ac:dyDescent="0.25">
      <c r="E171" s="184"/>
      <c r="F171" s="185"/>
      <c r="G171" s="185"/>
      <c r="H171" s="185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3"/>
    </row>
    <row r="172" spans="5:44" x14ac:dyDescent="0.25">
      <c r="E172" s="184"/>
      <c r="F172" s="185"/>
      <c r="G172" s="185"/>
      <c r="H172" s="185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3"/>
    </row>
    <row r="173" spans="5:44" x14ac:dyDescent="0.25">
      <c r="E173" s="184"/>
      <c r="F173" s="185"/>
      <c r="G173" s="185"/>
      <c r="H173" s="185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3"/>
    </row>
    <row r="174" spans="5:44" x14ac:dyDescent="0.25">
      <c r="E174" s="184"/>
      <c r="F174" s="185"/>
      <c r="G174" s="185"/>
      <c r="H174" s="185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3"/>
    </row>
    <row r="175" spans="5:44" x14ac:dyDescent="0.25">
      <c r="E175" s="184"/>
      <c r="F175" s="185"/>
      <c r="G175" s="185"/>
      <c r="H175" s="185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3"/>
    </row>
    <row r="176" spans="5:44" x14ac:dyDescent="0.25">
      <c r="E176" s="184"/>
      <c r="F176" s="185"/>
      <c r="G176" s="185"/>
      <c r="H176" s="185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3"/>
    </row>
    <row r="177" spans="5:44" x14ac:dyDescent="0.25">
      <c r="E177" s="184"/>
      <c r="F177" s="185"/>
      <c r="G177" s="185"/>
      <c r="H177" s="185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3"/>
    </row>
    <row r="178" spans="5:44" x14ac:dyDescent="0.25">
      <c r="E178" s="184"/>
      <c r="F178" s="185"/>
      <c r="G178" s="185"/>
      <c r="H178" s="185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3"/>
    </row>
    <row r="179" spans="5:44" x14ac:dyDescent="0.25">
      <c r="E179" s="184"/>
      <c r="F179" s="185"/>
      <c r="G179" s="185"/>
      <c r="H179" s="185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3"/>
    </row>
    <row r="180" spans="5:44" x14ac:dyDescent="0.25">
      <c r="E180" s="184"/>
      <c r="F180" s="185"/>
      <c r="G180" s="185"/>
      <c r="H180" s="185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3"/>
    </row>
    <row r="181" spans="5:44" x14ac:dyDescent="0.25">
      <c r="E181" s="184"/>
      <c r="F181" s="185"/>
      <c r="G181" s="185"/>
      <c r="H181" s="185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3"/>
    </row>
    <row r="182" spans="5:44" x14ac:dyDescent="0.25">
      <c r="E182" s="184"/>
      <c r="F182" s="185"/>
      <c r="G182" s="185"/>
      <c r="H182" s="185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3"/>
    </row>
    <row r="183" spans="5:44" x14ac:dyDescent="0.25">
      <c r="E183" s="184"/>
      <c r="F183" s="185"/>
      <c r="G183" s="185"/>
      <c r="H183" s="185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3"/>
    </row>
    <row r="184" spans="5:44" x14ac:dyDescent="0.25">
      <c r="E184" s="184"/>
      <c r="F184" s="185"/>
      <c r="G184" s="185"/>
      <c r="H184" s="185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3"/>
    </row>
    <row r="185" spans="5:44" x14ac:dyDescent="0.25">
      <c r="E185" s="184"/>
      <c r="F185" s="185"/>
      <c r="G185" s="185"/>
      <c r="H185" s="185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3"/>
    </row>
    <row r="186" spans="5:44" x14ac:dyDescent="0.25">
      <c r="E186" s="184"/>
      <c r="F186" s="185"/>
      <c r="G186" s="185"/>
      <c r="H186" s="185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3"/>
    </row>
    <row r="187" spans="5:44" x14ac:dyDescent="0.25">
      <c r="E187" s="184"/>
      <c r="F187" s="185"/>
      <c r="G187" s="185"/>
      <c r="H187" s="185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3"/>
    </row>
    <row r="188" spans="5:44" x14ac:dyDescent="0.25">
      <c r="E188" s="184"/>
      <c r="F188" s="185"/>
      <c r="G188" s="185"/>
      <c r="H188" s="185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3"/>
    </row>
    <row r="189" spans="5:44" x14ac:dyDescent="0.25">
      <c r="E189" s="184"/>
      <c r="F189" s="185"/>
      <c r="G189" s="185"/>
      <c r="H189" s="185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3"/>
    </row>
    <row r="190" spans="5:44" x14ac:dyDescent="0.25">
      <c r="E190" s="184"/>
      <c r="F190" s="185"/>
      <c r="G190" s="185"/>
      <c r="H190" s="185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3"/>
    </row>
    <row r="191" spans="5:44" x14ac:dyDescent="0.25">
      <c r="E191" s="184"/>
      <c r="F191" s="185"/>
      <c r="G191" s="185"/>
      <c r="H191" s="185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3"/>
    </row>
    <row r="192" spans="5:44" x14ac:dyDescent="0.25">
      <c r="E192" s="184"/>
      <c r="F192" s="185"/>
      <c r="G192" s="185"/>
      <c r="H192" s="185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3"/>
    </row>
    <row r="193" spans="5:44" x14ac:dyDescent="0.25">
      <c r="E193" s="184"/>
      <c r="F193" s="185"/>
      <c r="G193" s="185"/>
      <c r="H193" s="185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3"/>
    </row>
    <row r="194" spans="5:44" x14ac:dyDescent="0.25">
      <c r="E194" s="184"/>
      <c r="F194" s="185"/>
      <c r="G194" s="185"/>
      <c r="H194" s="185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3"/>
    </row>
    <row r="195" spans="5:44" x14ac:dyDescent="0.25">
      <c r="E195" s="184"/>
      <c r="F195" s="185"/>
      <c r="G195" s="185"/>
      <c r="H195" s="185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3"/>
    </row>
    <row r="196" spans="5:44" x14ac:dyDescent="0.25">
      <c r="E196" s="184"/>
      <c r="F196" s="185"/>
      <c r="G196" s="185"/>
      <c r="H196" s="185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3"/>
    </row>
    <row r="197" spans="5:44" x14ac:dyDescent="0.25">
      <c r="E197" s="184"/>
      <c r="F197" s="185"/>
      <c r="G197" s="185"/>
      <c r="H197" s="185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3"/>
    </row>
    <row r="198" spans="5:44" x14ac:dyDescent="0.25">
      <c r="E198" s="184"/>
      <c r="F198" s="185"/>
      <c r="G198" s="185"/>
      <c r="H198" s="185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3"/>
    </row>
    <row r="199" spans="5:44" x14ac:dyDescent="0.25">
      <c r="E199" s="184"/>
      <c r="F199" s="185"/>
      <c r="G199" s="185"/>
      <c r="H199" s="185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3"/>
    </row>
    <row r="200" spans="5:44" x14ac:dyDescent="0.25">
      <c r="E200" s="184"/>
      <c r="F200" s="185"/>
      <c r="G200" s="185"/>
      <c r="H200" s="185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3"/>
    </row>
    <row r="201" spans="5:44" x14ac:dyDescent="0.25">
      <c r="E201" s="184"/>
      <c r="F201" s="185"/>
      <c r="G201" s="185"/>
      <c r="H201" s="185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3"/>
    </row>
    <row r="202" spans="5:44" x14ac:dyDescent="0.25">
      <c r="E202" s="184"/>
      <c r="F202" s="185"/>
      <c r="G202" s="185"/>
      <c r="H202" s="185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3"/>
    </row>
    <row r="203" spans="5:44" x14ac:dyDescent="0.25">
      <c r="E203" s="184"/>
      <c r="F203" s="185"/>
      <c r="G203" s="185"/>
      <c r="H203" s="185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3"/>
    </row>
    <row r="204" spans="5:44" x14ac:dyDescent="0.25">
      <c r="E204" s="184"/>
      <c r="F204" s="185"/>
      <c r="G204" s="185"/>
      <c r="H204" s="185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3"/>
    </row>
    <row r="205" spans="5:44" x14ac:dyDescent="0.25">
      <c r="E205" s="184"/>
      <c r="F205" s="185"/>
      <c r="G205" s="185"/>
      <c r="H205" s="185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3"/>
    </row>
    <row r="206" spans="5:44" x14ac:dyDescent="0.25">
      <c r="E206" s="184"/>
      <c r="F206" s="185"/>
      <c r="G206" s="185"/>
      <c r="H206" s="185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3"/>
    </row>
    <row r="207" spans="5:44" x14ac:dyDescent="0.25">
      <c r="E207" s="184"/>
      <c r="F207" s="185"/>
      <c r="G207" s="185"/>
      <c r="H207" s="185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3"/>
    </row>
    <row r="208" spans="5:44" x14ac:dyDescent="0.25">
      <c r="E208" s="184"/>
      <c r="F208" s="185"/>
      <c r="G208" s="185"/>
      <c r="H208" s="185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3"/>
    </row>
    <row r="209" spans="5:44" x14ac:dyDescent="0.25">
      <c r="E209" s="184"/>
      <c r="F209" s="185"/>
      <c r="G209" s="185"/>
      <c r="H209" s="185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3"/>
    </row>
    <row r="210" spans="5:44" x14ac:dyDescent="0.25">
      <c r="E210" s="184"/>
      <c r="F210" s="185"/>
      <c r="G210" s="185"/>
      <c r="H210" s="185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3"/>
    </row>
    <row r="211" spans="5:44" x14ac:dyDescent="0.25">
      <c r="E211" s="184"/>
      <c r="F211" s="185"/>
      <c r="G211" s="185"/>
      <c r="H211" s="185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3"/>
    </row>
    <row r="212" spans="5:44" x14ac:dyDescent="0.25">
      <c r="E212" s="184"/>
      <c r="F212" s="185"/>
      <c r="G212" s="185"/>
      <c r="H212" s="185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3"/>
    </row>
    <row r="213" spans="5:44" x14ac:dyDescent="0.25">
      <c r="E213" s="184"/>
      <c r="F213" s="185"/>
      <c r="G213" s="185"/>
      <c r="H213" s="185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3"/>
    </row>
    <row r="214" spans="5:44" x14ac:dyDescent="0.25">
      <c r="E214" s="184"/>
      <c r="F214" s="185"/>
      <c r="G214" s="185"/>
      <c r="H214" s="185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3"/>
    </row>
    <row r="215" spans="5:44" x14ac:dyDescent="0.25">
      <c r="E215" s="184"/>
      <c r="F215" s="185"/>
      <c r="G215" s="185"/>
      <c r="H215" s="185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3"/>
    </row>
    <row r="216" spans="5:44" x14ac:dyDescent="0.25">
      <c r="E216" s="184"/>
      <c r="F216" s="185"/>
      <c r="G216" s="185"/>
      <c r="H216" s="185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3"/>
    </row>
    <row r="217" spans="5:44" x14ac:dyDescent="0.25">
      <c r="E217" s="184"/>
      <c r="F217" s="185"/>
      <c r="G217" s="185"/>
      <c r="H217" s="185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3"/>
    </row>
    <row r="218" spans="5:44" x14ac:dyDescent="0.25">
      <c r="E218" s="184"/>
      <c r="F218" s="185"/>
      <c r="G218" s="185"/>
      <c r="H218" s="185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3"/>
    </row>
    <row r="219" spans="5:44" x14ac:dyDescent="0.25">
      <c r="E219" s="184"/>
      <c r="F219" s="185"/>
      <c r="G219" s="185"/>
      <c r="H219" s="185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3"/>
    </row>
    <row r="220" spans="5:44" x14ac:dyDescent="0.25">
      <c r="E220" s="184"/>
      <c r="F220" s="185"/>
      <c r="G220" s="185"/>
      <c r="H220" s="185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3"/>
    </row>
    <row r="221" spans="5:44" x14ac:dyDescent="0.25">
      <c r="E221" s="184"/>
      <c r="F221" s="185"/>
      <c r="G221" s="185"/>
      <c r="H221" s="185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3"/>
    </row>
    <row r="222" spans="5:44" x14ac:dyDescent="0.25">
      <c r="E222" s="184"/>
      <c r="F222" s="185"/>
      <c r="G222" s="185"/>
      <c r="H222" s="185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3"/>
    </row>
    <row r="223" spans="5:44" x14ac:dyDescent="0.25">
      <c r="E223" s="184"/>
      <c r="F223" s="185"/>
      <c r="G223" s="185"/>
      <c r="H223" s="185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3"/>
    </row>
    <row r="224" spans="5:44" x14ac:dyDescent="0.25">
      <c r="E224" s="184"/>
      <c r="F224" s="185"/>
      <c r="G224" s="185"/>
      <c r="H224" s="185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3"/>
    </row>
    <row r="225" spans="5:44" x14ac:dyDescent="0.25">
      <c r="E225" s="184"/>
      <c r="F225" s="185"/>
      <c r="G225" s="185"/>
      <c r="H225" s="185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3"/>
    </row>
    <row r="226" spans="5:44" x14ac:dyDescent="0.25">
      <c r="E226" s="184"/>
      <c r="F226" s="185"/>
      <c r="G226" s="185"/>
      <c r="H226" s="185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3"/>
    </row>
    <row r="227" spans="5:44" x14ac:dyDescent="0.25">
      <c r="E227" s="184"/>
      <c r="F227" s="185"/>
      <c r="G227" s="185"/>
      <c r="H227" s="185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3"/>
    </row>
    <row r="228" spans="5:44" x14ac:dyDescent="0.25">
      <c r="E228" s="184"/>
      <c r="F228" s="185"/>
      <c r="G228" s="185"/>
      <c r="H228" s="185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3"/>
    </row>
    <row r="229" spans="5:44" x14ac:dyDescent="0.25">
      <c r="E229" s="184"/>
      <c r="F229" s="185"/>
      <c r="G229" s="185"/>
      <c r="H229" s="185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3"/>
    </row>
    <row r="230" spans="5:44" x14ac:dyDescent="0.25">
      <c r="E230" s="184"/>
      <c r="F230" s="185"/>
      <c r="G230" s="185"/>
      <c r="H230" s="185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3"/>
    </row>
    <row r="231" spans="5:44" x14ac:dyDescent="0.25">
      <c r="E231" s="184"/>
      <c r="F231" s="185"/>
      <c r="G231" s="185"/>
      <c r="H231" s="185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3"/>
    </row>
    <row r="232" spans="5:44" x14ac:dyDescent="0.25">
      <c r="E232" s="184"/>
      <c r="F232" s="185"/>
      <c r="G232" s="185"/>
      <c r="H232" s="185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3"/>
    </row>
    <row r="233" spans="5:44" x14ac:dyDescent="0.25">
      <c r="E233" s="184"/>
      <c r="F233" s="185"/>
      <c r="G233" s="185"/>
      <c r="H233" s="185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3"/>
    </row>
    <row r="234" spans="5:44" x14ac:dyDescent="0.25">
      <c r="E234" s="184"/>
      <c r="F234" s="185"/>
      <c r="G234" s="185"/>
      <c r="H234" s="185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3"/>
    </row>
    <row r="235" spans="5:44" x14ac:dyDescent="0.25">
      <c r="E235" s="184"/>
      <c r="F235" s="185"/>
      <c r="G235" s="185"/>
      <c r="H235" s="185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3"/>
    </row>
    <row r="236" spans="5:44" x14ac:dyDescent="0.25">
      <c r="E236" s="184"/>
      <c r="F236" s="185"/>
      <c r="G236" s="185"/>
      <c r="H236" s="185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3"/>
    </row>
    <row r="237" spans="5:44" x14ac:dyDescent="0.25">
      <c r="E237" s="184"/>
      <c r="F237" s="185"/>
      <c r="G237" s="185"/>
      <c r="H237" s="185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3"/>
    </row>
    <row r="238" spans="5:44" x14ac:dyDescent="0.25">
      <c r="E238" s="184"/>
      <c r="F238" s="185"/>
      <c r="G238" s="185"/>
      <c r="H238" s="185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3"/>
    </row>
    <row r="239" spans="5:44" x14ac:dyDescent="0.25">
      <c r="E239" s="184"/>
      <c r="F239" s="185"/>
      <c r="G239" s="185"/>
      <c r="H239" s="185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3"/>
    </row>
    <row r="240" spans="5:44" x14ac:dyDescent="0.25">
      <c r="E240" s="184"/>
      <c r="F240" s="185"/>
      <c r="G240" s="185"/>
      <c r="H240" s="185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3"/>
    </row>
    <row r="241" spans="5:44" x14ac:dyDescent="0.25">
      <c r="E241" s="184"/>
      <c r="F241" s="185"/>
      <c r="G241" s="185"/>
      <c r="H241" s="185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3"/>
    </row>
    <row r="242" spans="5:44" x14ac:dyDescent="0.25">
      <c r="E242" s="184"/>
      <c r="F242" s="185"/>
      <c r="G242" s="185"/>
      <c r="H242" s="185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3"/>
    </row>
    <row r="243" spans="5:44" x14ac:dyDescent="0.25">
      <c r="E243" s="184"/>
      <c r="F243" s="185"/>
      <c r="G243" s="185"/>
      <c r="H243" s="185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3"/>
    </row>
    <row r="244" spans="5:44" x14ac:dyDescent="0.25">
      <c r="E244" s="184"/>
      <c r="F244" s="185"/>
      <c r="G244" s="185"/>
      <c r="H244" s="185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3"/>
    </row>
    <row r="245" spans="5:44" x14ac:dyDescent="0.25">
      <c r="E245" s="184"/>
      <c r="F245" s="185"/>
      <c r="G245" s="185"/>
      <c r="H245" s="185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3"/>
    </row>
    <row r="246" spans="5:44" x14ac:dyDescent="0.25">
      <c r="E246" s="184"/>
      <c r="F246" s="185"/>
      <c r="G246" s="185"/>
      <c r="H246" s="185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3"/>
    </row>
    <row r="247" spans="5:44" x14ac:dyDescent="0.25">
      <c r="E247" s="184"/>
      <c r="F247" s="185"/>
      <c r="G247" s="185"/>
      <c r="H247" s="185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3"/>
    </row>
    <row r="248" spans="5:44" x14ac:dyDescent="0.25">
      <c r="E248" s="184"/>
      <c r="F248" s="185"/>
      <c r="G248" s="185"/>
      <c r="H248" s="185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3"/>
    </row>
    <row r="249" spans="5:44" x14ac:dyDescent="0.25">
      <c r="E249" s="184"/>
      <c r="F249" s="185"/>
      <c r="G249" s="185"/>
      <c r="H249" s="185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3"/>
    </row>
    <row r="250" spans="5:44" x14ac:dyDescent="0.25">
      <c r="E250" s="184"/>
      <c r="F250" s="185"/>
      <c r="G250" s="185"/>
      <c r="H250" s="185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3"/>
    </row>
    <row r="251" spans="5:44" x14ac:dyDescent="0.25">
      <c r="E251" s="184"/>
      <c r="F251" s="185"/>
      <c r="G251" s="185"/>
      <c r="H251" s="185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3"/>
    </row>
    <row r="252" spans="5:44" x14ac:dyDescent="0.25">
      <c r="E252" s="184"/>
      <c r="F252" s="185"/>
      <c r="G252" s="185"/>
      <c r="H252" s="185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3"/>
    </row>
    <row r="253" spans="5:44" x14ac:dyDescent="0.25">
      <c r="E253" s="184"/>
      <c r="F253" s="185"/>
      <c r="G253" s="185"/>
      <c r="H253" s="185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3"/>
    </row>
    <row r="254" spans="5:44" x14ac:dyDescent="0.25">
      <c r="E254" s="184"/>
      <c r="F254" s="185"/>
      <c r="G254" s="185"/>
      <c r="H254" s="185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3"/>
    </row>
    <row r="255" spans="5:44" x14ac:dyDescent="0.25">
      <c r="E255" s="184"/>
      <c r="F255" s="185"/>
      <c r="G255" s="185"/>
      <c r="H255" s="185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3"/>
    </row>
    <row r="256" spans="5:44" x14ac:dyDescent="0.25">
      <c r="E256" s="184"/>
      <c r="F256" s="185"/>
      <c r="G256" s="185"/>
      <c r="H256" s="185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3"/>
    </row>
    <row r="257" spans="5:44" x14ac:dyDescent="0.25">
      <c r="E257" s="184"/>
      <c r="F257" s="185"/>
      <c r="G257" s="185"/>
      <c r="H257" s="185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3"/>
    </row>
    <row r="258" spans="5:44" x14ac:dyDescent="0.25">
      <c r="E258" s="184"/>
      <c r="F258" s="185"/>
      <c r="G258" s="185"/>
      <c r="H258" s="185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3"/>
    </row>
    <row r="259" spans="5:44" x14ac:dyDescent="0.25">
      <c r="E259" s="184"/>
      <c r="F259" s="185"/>
      <c r="G259" s="185"/>
      <c r="H259" s="185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3"/>
    </row>
    <row r="260" spans="5:44" x14ac:dyDescent="0.25">
      <c r="E260" s="184"/>
      <c r="F260" s="185"/>
      <c r="G260" s="185"/>
      <c r="H260" s="185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3"/>
    </row>
    <row r="261" spans="5:44" x14ac:dyDescent="0.25">
      <c r="E261" s="184"/>
      <c r="F261" s="185"/>
      <c r="G261" s="185"/>
      <c r="H261" s="185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3"/>
    </row>
    <row r="262" spans="5:44" x14ac:dyDescent="0.25">
      <c r="E262" s="184"/>
      <c r="F262" s="185"/>
      <c r="G262" s="185"/>
      <c r="H262" s="185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3"/>
    </row>
    <row r="263" spans="5:44" x14ac:dyDescent="0.25">
      <c r="E263" s="184"/>
      <c r="F263" s="185"/>
      <c r="G263" s="185"/>
      <c r="H263" s="185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3"/>
    </row>
    <row r="264" spans="5:44" x14ac:dyDescent="0.25">
      <c r="E264" s="184"/>
      <c r="F264" s="185"/>
      <c r="G264" s="185"/>
      <c r="H264" s="185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3"/>
    </row>
    <row r="265" spans="5:44" x14ac:dyDescent="0.25">
      <c r="E265" s="184"/>
      <c r="F265" s="185"/>
      <c r="G265" s="185"/>
      <c r="H265" s="185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3"/>
    </row>
    <row r="266" spans="5:44" x14ac:dyDescent="0.25">
      <c r="E266" s="184"/>
      <c r="F266" s="185"/>
      <c r="G266" s="185"/>
      <c r="H266" s="185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3"/>
    </row>
    <row r="267" spans="5:44" x14ac:dyDescent="0.25">
      <c r="E267" s="184"/>
      <c r="F267" s="185"/>
      <c r="G267" s="185"/>
      <c r="H267" s="185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3"/>
    </row>
    <row r="268" spans="5:44" x14ac:dyDescent="0.25">
      <c r="E268" s="184"/>
      <c r="F268" s="185"/>
      <c r="G268" s="185"/>
      <c r="H268" s="185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3"/>
    </row>
    <row r="269" spans="5:44" x14ac:dyDescent="0.25">
      <c r="E269" s="184"/>
      <c r="F269" s="185"/>
      <c r="G269" s="185"/>
      <c r="H269" s="185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3"/>
    </row>
    <row r="270" spans="5:44" x14ac:dyDescent="0.25">
      <c r="E270" s="184"/>
      <c r="F270" s="185"/>
      <c r="G270" s="185"/>
      <c r="H270" s="185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3"/>
    </row>
    <row r="271" spans="5:44" x14ac:dyDescent="0.25">
      <c r="E271" s="184"/>
      <c r="F271" s="185"/>
      <c r="G271" s="185"/>
      <c r="H271" s="185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3"/>
    </row>
    <row r="272" spans="5:44" x14ac:dyDescent="0.25">
      <c r="E272" s="184"/>
      <c r="F272" s="185"/>
      <c r="G272" s="185"/>
      <c r="H272" s="185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3"/>
    </row>
    <row r="273" spans="5:44" x14ac:dyDescent="0.25">
      <c r="E273" s="184"/>
      <c r="F273" s="185"/>
      <c r="G273" s="185"/>
      <c r="H273" s="185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3"/>
    </row>
    <row r="274" spans="5:44" x14ac:dyDescent="0.25">
      <c r="E274" s="184"/>
      <c r="F274" s="185"/>
      <c r="G274" s="185"/>
      <c r="H274" s="185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3"/>
    </row>
    <row r="275" spans="5:44" x14ac:dyDescent="0.25">
      <c r="E275" s="184"/>
      <c r="F275" s="185"/>
      <c r="G275" s="185"/>
      <c r="H275" s="185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3"/>
    </row>
    <row r="276" spans="5:44" x14ac:dyDescent="0.25">
      <c r="E276" s="184"/>
      <c r="F276" s="185"/>
      <c r="G276" s="185"/>
      <c r="H276" s="185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3"/>
    </row>
    <row r="277" spans="5:44" x14ac:dyDescent="0.25">
      <c r="E277" s="184"/>
      <c r="F277" s="185"/>
      <c r="G277" s="185"/>
      <c r="H277" s="185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3"/>
    </row>
    <row r="278" spans="5:44" x14ac:dyDescent="0.25">
      <c r="E278" s="184"/>
      <c r="F278" s="185"/>
      <c r="G278" s="185"/>
      <c r="H278" s="185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3"/>
    </row>
    <row r="279" spans="5:44" x14ac:dyDescent="0.25">
      <c r="E279" s="184"/>
      <c r="F279" s="185"/>
      <c r="G279" s="185"/>
      <c r="H279" s="185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3"/>
    </row>
    <row r="280" spans="5:44" x14ac:dyDescent="0.25">
      <c r="E280" s="184"/>
      <c r="F280" s="185"/>
      <c r="G280" s="185"/>
      <c r="H280" s="185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3"/>
    </row>
    <row r="281" spans="5:44" x14ac:dyDescent="0.25">
      <c r="E281" s="184"/>
      <c r="F281" s="185"/>
      <c r="G281" s="185"/>
      <c r="H281" s="185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3"/>
    </row>
    <row r="282" spans="5:44" x14ac:dyDescent="0.25">
      <c r="E282" s="184"/>
      <c r="F282" s="185"/>
      <c r="G282" s="185"/>
      <c r="H282" s="185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3"/>
    </row>
    <row r="283" spans="5:44" x14ac:dyDescent="0.25">
      <c r="E283" s="184"/>
      <c r="F283" s="185"/>
      <c r="G283" s="185"/>
      <c r="H283" s="185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3"/>
    </row>
    <row r="284" spans="5:44" x14ac:dyDescent="0.25">
      <c r="E284" s="184"/>
      <c r="F284" s="185"/>
      <c r="G284" s="185"/>
      <c r="H284" s="185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3"/>
    </row>
    <row r="285" spans="5:44" x14ac:dyDescent="0.25">
      <c r="E285" s="184"/>
      <c r="F285" s="185"/>
      <c r="G285" s="185"/>
      <c r="H285" s="185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3"/>
    </row>
    <row r="286" spans="5:44" x14ac:dyDescent="0.25">
      <c r="E286" s="184"/>
      <c r="F286" s="185"/>
      <c r="G286" s="185"/>
      <c r="H286" s="185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3"/>
    </row>
  </sheetData>
  <sheetProtection algorithmName="SHA-512" hashValue="lUO6m9pk4q0+FFVUi+TNt/a8I+A+5mPCZYQNjOhezfSOfYXaJCnE9FoqQScatd2ypZ10diiDiYUE0wHkkvYk5A==" saltValue="AVUZkudWg9B1YcyhzsVH6g==" spinCount="100000" sheet="1" selectLockedCells="1"/>
  <mergeCells count="61">
    <mergeCell ref="F54:G54"/>
    <mergeCell ref="F55:G55"/>
    <mergeCell ref="F20:G20"/>
    <mergeCell ref="E62:Z62"/>
    <mergeCell ref="H18:AB18"/>
    <mergeCell ref="F30:G30"/>
    <mergeCell ref="F39:G39"/>
    <mergeCell ref="F42:G42"/>
    <mergeCell ref="F31:G31"/>
    <mergeCell ref="E57:S57"/>
    <mergeCell ref="W57:AA57"/>
    <mergeCell ref="AB57:AC57"/>
    <mergeCell ref="T59:AA59"/>
    <mergeCell ref="W60:AA60"/>
    <mergeCell ref="F45:G45"/>
    <mergeCell ref="F46:G46"/>
    <mergeCell ref="F33:G33"/>
    <mergeCell ref="F22:G22"/>
    <mergeCell ref="R2:X2"/>
    <mergeCell ref="R4:X4"/>
    <mergeCell ref="R6:X6"/>
    <mergeCell ref="R9:X9"/>
    <mergeCell ref="G8:P8"/>
    <mergeCell ref="F56:G56"/>
    <mergeCell ref="AD18:AD19"/>
    <mergeCell ref="F15:Q15"/>
    <mergeCell ref="F16:Q16"/>
    <mergeCell ref="S15:T15"/>
    <mergeCell ref="S16:T16"/>
    <mergeCell ref="U15:AC15"/>
    <mergeCell ref="U16:AC16"/>
    <mergeCell ref="F19:G19"/>
    <mergeCell ref="F35:G35"/>
    <mergeCell ref="F24:G24"/>
    <mergeCell ref="F27:G27"/>
    <mergeCell ref="F28:G28"/>
    <mergeCell ref="F29:G29"/>
    <mergeCell ref="F25:G25"/>
    <mergeCell ref="AB59:AC59"/>
    <mergeCell ref="W61:AA61"/>
    <mergeCell ref="AB58:AC58"/>
    <mergeCell ref="AB60:AC60"/>
    <mergeCell ref="AB61:AC61"/>
    <mergeCell ref="F21:G21"/>
    <mergeCell ref="F32:G32"/>
    <mergeCell ref="F34:G34"/>
    <mergeCell ref="F36:G36"/>
    <mergeCell ref="F26:G26"/>
    <mergeCell ref="F23:G23"/>
    <mergeCell ref="F38:G38"/>
    <mergeCell ref="F37:G37"/>
    <mergeCell ref="F51:G51"/>
    <mergeCell ref="F52:G52"/>
    <mergeCell ref="F53:G53"/>
    <mergeCell ref="F41:G41"/>
    <mergeCell ref="F43:G43"/>
    <mergeCell ref="F44:G44"/>
    <mergeCell ref="F49:G49"/>
    <mergeCell ref="F47:G47"/>
    <mergeCell ref="F48:G48"/>
    <mergeCell ref="F40:G40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7" sqref="B7"/>
    </sheetView>
  </sheetViews>
  <sheetFormatPr defaultRowHeight="15" x14ac:dyDescent="0.2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Beställningssedel</vt:lpstr>
      <vt:lpstr>Egna anteckningar</vt:lpstr>
      <vt:lpstr>Beställningssedel!Utskriftsområde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Peder Hjelte</cp:lastModifiedBy>
  <cp:lastPrinted>2012-02-14T11:07:53Z</cp:lastPrinted>
  <dcterms:created xsi:type="dcterms:W3CDTF">2009-02-05T16:31:36Z</dcterms:created>
  <dcterms:modified xsi:type="dcterms:W3CDTF">2019-01-21T09:53:36Z</dcterms:modified>
</cp:coreProperties>
</file>